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PEI\06.- Teno\TENO ENTREGA\02.- ANEXOS\3.- ANEXOS 2\K) MODELOS EPANET\4.- CAUDALES POR NUDO\"/>
    </mc:Choice>
  </mc:AlternateContent>
  <bookViews>
    <workbookView xWindow="0" yWindow="0" windowWidth="23040" windowHeight="8805" activeTab="3"/>
  </bookViews>
  <sheets>
    <sheet name="ZONA 1" sheetId="4" r:id="rId1"/>
    <sheet name="ZONA 2 DE ALTA" sheetId="1" r:id="rId2"/>
    <sheet name="ZONA 2 BAJA EST.MET" sheetId="3" r:id="rId3"/>
    <sheet name="ZONA 3 AMPLIACION EL MANZANO" sheetId="2" r:id="rId4"/>
  </sheets>
  <definedNames>
    <definedName name="_xlnm.Print_Area" localSheetId="0">'ZONA 1'!$A$1:$J$48</definedName>
    <definedName name="_xlnm.Print_Area" localSheetId="2">'ZONA 2 BAJA EST.MET'!$A$1:$H$60</definedName>
    <definedName name="_xlnm.Print_Area" localSheetId="1">'ZONA 2 DE ALTA'!$A$2:$I$75</definedName>
    <definedName name="_xlnm.Print_Area" localSheetId="3">'ZONA 3 AMPLIACION EL MANZANO'!$A$1:$I$57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M48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G59" i="3"/>
  <c r="H59" i="3" s="1"/>
  <c r="D60" i="3"/>
  <c r="H48" i="4" l="1"/>
  <c r="C48" i="4" l="1"/>
  <c r="D48" i="4"/>
  <c r="D72" i="1" s="1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E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H3" i="4"/>
  <c r="I3" i="4" s="1"/>
  <c r="D71" i="1"/>
  <c r="G58" i="3"/>
  <c r="H58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G56" i="3"/>
  <c r="H56" i="3" s="1"/>
  <c r="G57" i="3"/>
  <c r="H57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I48" i="4" l="1"/>
  <c r="H55" i="3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G60" i="3" l="1"/>
  <c r="H5" i="3"/>
  <c r="H60" i="3" s="1"/>
  <c r="D24" i="2"/>
  <c r="G13" i="2"/>
  <c r="H13" i="2" s="1"/>
  <c r="G15" i="2"/>
  <c r="H15" i="2" s="1"/>
  <c r="G16" i="2"/>
  <c r="H16" i="2" s="1"/>
  <c r="G40" i="2" l="1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D56" i="2"/>
  <c r="B39" i="2"/>
  <c r="B49" i="1"/>
  <c r="B50" i="1" s="1"/>
  <c r="B51" i="1" s="1"/>
  <c r="B45" i="2"/>
  <c r="B47" i="2" s="1"/>
  <c r="B48" i="2" s="1"/>
  <c r="B49" i="2" s="1"/>
  <c r="B50" i="2" s="1"/>
  <c r="B51" i="2" s="1"/>
  <c r="B52" i="2" s="1"/>
  <c r="B53" i="2" s="1"/>
  <c r="B54" i="2" s="1"/>
  <c r="B55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B32" i="2"/>
  <c r="B33" i="2" s="1"/>
  <c r="B34" i="2" s="1"/>
  <c r="B36" i="2" s="1"/>
  <c r="B37" i="2" s="1"/>
  <c r="G30" i="2"/>
  <c r="H30" i="2" s="1"/>
  <c r="G29" i="2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4" i="2"/>
  <c r="H14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B7" i="2"/>
  <c r="B8" i="2" s="1"/>
  <c r="B9" i="2" s="1"/>
  <c r="B10" i="2" s="1"/>
  <c r="B11" i="2" s="1"/>
  <c r="B12" i="2" s="1"/>
  <c r="B19" i="2" s="1"/>
  <c r="B20" i="2" s="1"/>
  <c r="B21" i="2" s="1"/>
  <c r="B22" i="2" s="1"/>
  <c r="B23" i="2" s="1"/>
  <c r="D44" i="1"/>
  <c r="K43" i="1" s="1"/>
  <c r="M43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D58" i="2" l="1"/>
  <c r="D67" i="1"/>
  <c r="G67" i="1" s="1"/>
  <c r="H67" i="1" s="1"/>
  <c r="G56" i="2"/>
  <c r="H29" i="2"/>
  <c r="H56" i="2" s="1"/>
  <c r="H24" i="2"/>
  <c r="G24" i="2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B52" i="1"/>
  <c r="B53" i="1" s="1"/>
  <c r="B54" i="1" s="1"/>
  <c r="G51" i="1"/>
  <c r="H51" i="1" s="1"/>
  <c r="G50" i="1"/>
  <c r="H50" i="1" s="1"/>
  <c r="G49" i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5" i="1"/>
  <c r="H5" i="1" l="1"/>
  <c r="G44" i="1"/>
  <c r="H49" i="1"/>
  <c r="H68" i="1" s="1"/>
  <c r="G68" i="1"/>
  <c r="D68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H25" i="1"/>
  <c r="H44" i="1" l="1"/>
  <c r="D70" i="1"/>
  <c r="D74" i="1" s="1"/>
</calcChain>
</file>

<file path=xl/sharedStrings.xml><?xml version="1.0" encoding="utf-8"?>
<sst xmlns="http://schemas.openxmlformats.org/spreadsheetml/2006/main" count="61" uniqueCount="21">
  <si>
    <t>NUDO</t>
  </si>
  <si>
    <t>N DE CASAS</t>
  </si>
  <si>
    <t>N DE PERSONAS</t>
  </si>
  <si>
    <t>DOTACION</t>
  </si>
  <si>
    <t>Q MEDIO (lt/s)</t>
  </si>
  <si>
    <t>Qmáx Diario (lt/s)</t>
  </si>
  <si>
    <t>TOTAL ZONA DE ALTA</t>
  </si>
  <si>
    <t>TOTAL DE CAUDALES</t>
  </si>
  <si>
    <t>ZONA DE AMPLIACION SECTOR LA BALLICA</t>
  </si>
  <si>
    <t>TOTAL ZONA 2 Y 3</t>
  </si>
  <si>
    <t>ZONA DE AMPLIACION SECTOR EL CULENAR</t>
  </si>
  <si>
    <t>ZONA 2 ESTANQUE</t>
  </si>
  <si>
    <t>ZONA 1</t>
  </si>
  <si>
    <t>TOTAL</t>
  </si>
  <si>
    <t>N DE CASAS TOT.</t>
  </si>
  <si>
    <t>N C. NUEVAS</t>
  </si>
  <si>
    <t>N C EXI</t>
  </si>
  <si>
    <t>ZONA DE AMPLIACION SECTOR EL MANZANO</t>
  </si>
  <si>
    <t>CASAS ABANDONAS</t>
  </si>
  <si>
    <t>ZONA 2 ALTA</t>
  </si>
  <si>
    <t>ZONA 2 BAJA EST.MET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</si>
</sst>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0" xfId="0" applyFont="1" applyFill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view="pageBreakPreview" zoomScale="80" zoomScaleNormal="100" zoomScaleSheetLayoutView="80" workbookViewId="0">
      <selection activeCell="E17" sqref="E17"/>
    </sheetView>
  </sheetViews>
  <sheetFormatPr baseColWidth="10" defaultRowHeight="15" x14ac:dyDescent="0.25"/>
  <cols>
    <col min="1" max="1" width="2.7109375" customWidth="1"/>
    <col min="2" max="2" width="10.85546875" customWidth="1"/>
    <col min="5" max="5" width="15.42578125" customWidth="1"/>
    <col min="9" max="9" width="14.140625" customWidth="1"/>
    <col min="10" max="10" width="6.28515625" customWidth="1"/>
  </cols>
  <sheetData>
    <row r="1" spans="2:9" ht="15.75" thickBot="1" x14ac:dyDescent="0.3">
      <c r="B1" s="21" t="s">
        <v>12</v>
      </c>
      <c r="C1" s="21"/>
      <c r="D1" s="21"/>
      <c r="E1" s="21"/>
      <c r="F1" s="21"/>
      <c r="G1" s="21"/>
      <c r="H1" s="21"/>
      <c r="I1" s="21"/>
    </row>
    <row r="2" spans="2:9" ht="15.75" thickBot="1" x14ac:dyDescent="0.3">
      <c r="B2" s="3" t="s">
        <v>0</v>
      </c>
      <c r="C2" s="4" t="s">
        <v>15</v>
      </c>
      <c r="D2" s="4" t="s">
        <v>16</v>
      </c>
      <c r="E2" s="4" t="s">
        <v>14</v>
      </c>
      <c r="F2" s="4" t="s">
        <v>2</v>
      </c>
      <c r="G2" s="4" t="s">
        <v>3</v>
      </c>
      <c r="H2" s="4" t="s">
        <v>4</v>
      </c>
      <c r="I2" s="5" t="s">
        <v>5</v>
      </c>
    </row>
    <row r="3" spans="2:9" ht="20.100000000000001" customHeight="1" x14ac:dyDescent="0.25">
      <c r="B3" s="15">
        <v>206</v>
      </c>
      <c r="C3" s="17">
        <v>0</v>
      </c>
      <c r="D3" s="17">
        <v>3</v>
      </c>
      <c r="E3" s="17">
        <f>+C3+D3</f>
        <v>3</v>
      </c>
      <c r="F3" s="15">
        <v>3</v>
      </c>
      <c r="G3" s="15">
        <v>125</v>
      </c>
      <c r="H3" s="15">
        <f>ROUND(((E3*F3*G3)/86400),4)</f>
        <v>1.2999999999999999E-2</v>
      </c>
      <c r="I3" s="15">
        <f>H3*1.5</f>
        <v>1.95E-2</v>
      </c>
    </row>
    <row r="4" spans="2:9" ht="20.100000000000001" customHeight="1" x14ac:dyDescent="0.25">
      <c r="B4" s="2">
        <f>+B3+1</f>
        <v>207</v>
      </c>
      <c r="C4" s="17">
        <v>7</v>
      </c>
      <c r="D4" s="17">
        <v>19</v>
      </c>
      <c r="E4" s="17">
        <f t="shared" ref="E4:E47" si="0">+C4+D4</f>
        <v>26</v>
      </c>
      <c r="F4" s="15">
        <v>3</v>
      </c>
      <c r="G4" s="15">
        <v>125</v>
      </c>
      <c r="H4" s="18">
        <f t="shared" ref="H4:H47" si="1">ROUND(((E4*F4*G4)/86400),4)</f>
        <v>0.1128</v>
      </c>
      <c r="I4" s="15">
        <f t="shared" ref="I4:I47" si="2">H4*1.5</f>
        <v>0.16919999999999999</v>
      </c>
    </row>
    <row r="5" spans="2:9" ht="20.100000000000001" customHeight="1" x14ac:dyDescent="0.25">
      <c r="B5" s="2">
        <f t="shared" ref="B5:B47" si="3">+B4+1</f>
        <v>208</v>
      </c>
      <c r="C5" s="17">
        <v>0</v>
      </c>
      <c r="D5" s="17">
        <v>8</v>
      </c>
      <c r="E5" s="17">
        <f t="shared" si="0"/>
        <v>8</v>
      </c>
      <c r="F5" s="15">
        <v>3</v>
      </c>
      <c r="G5" s="15">
        <v>125</v>
      </c>
      <c r="H5" s="18">
        <f t="shared" si="1"/>
        <v>3.4700000000000002E-2</v>
      </c>
      <c r="I5" s="15">
        <f t="shared" si="2"/>
        <v>5.2049999999999999E-2</v>
      </c>
    </row>
    <row r="6" spans="2:9" ht="20.100000000000001" customHeight="1" x14ac:dyDescent="0.25">
      <c r="B6" s="2">
        <f t="shared" si="3"/>
        <v>209</v>
      </c>
      <c r="C6" s="17">
        <v>1</v>
      </c>
      <c r="D6" s="17">
        <v>1</v>
      </c>
      <c r="E6" s="17">
        <f t="shared" si="0"/>
        <v>2</v>
      </c>
      <c r="F6" s="15">
        <v>3</v>
      </c>
      <c r="G6" s="15">
        <v>125</v>
      </c>
      <c r="H6" s="18">
        <f t="shared" si="1"/>
        <v>8.6999999999999994E-3</v>
      </c>
      <c r="I6" s="15">
        <f t="shared" si="2"/>
        <v>1.3049999999999999E-2</v>
      </c>
    </row>
    <row r="7" spans="2:9" ht="20.100000000000001" customHeight="1" x14ac:dyDescent="0.25">
      <c r="B7" s="2">
        <f t="shared" si="3"/>
        <v>210</v>
      </c>
      <c r="C7" s="17">
        <v>1</v>
      </c>
      <c r="D7" s="17">
        <v>6</v>
      </c>
      <c r="E7" s="17">
        <f t="shared" si="0"/>
        <v>7</v>
      </c>
      <c r="F7" s="15">
        <v>3</v>
      </c>
      <c r="G7" s="15">
        <v>125</v>
      </c>
      <c r="H7" s="18">
        <f t="shared" si="1"/>
        <v>3.04E-2</v>
      </c>
      <c r="I7" s="15">
        <f t="shared" si="2"/>
        <v>4.5600000000000002E-2</v>
      </c>
    </row>
    <row r="8" spans="2:9" ht="20.100000000000001" customHeight="1" x14ac:dyDescent="0.25">
      <c r="B8" s="2">
        <f t="shared" si="3"/>
        <v>211</v>
      </c>
      <c r="C8" s="17">
        <v>0</v>
      </c>
      <c r="D8" s="17">
        <v>3</v>
      </c>
      <c r="E8" s="17">
        <f t="shared" si="0"/>
        <v>3</v>
      </c>
      <c r="F8" s="15">
        <v>3</v>
      </c>
      <c r="G8" s="15">
        <v>125</v>
      </c>
      <c r="H8" s="18">
        <f t="shared" si="1"/>
        <v>1.2999999999999999E-2</v>
      </c>
      <c r="I8" s="15">
        <f t="shared" si="2"/>
        <v>1.95E-2</v>
      </c>
    </row>
    <row r="9" spans="2:9" ht="20.100000000000001" customHeight="1" x14ac:dyDescent="0.25">
      <c r="B9" s="2">
        <f t="shared" si="3"/>
        <v>212</v>
      </c>
      <c r="C9" s="17">
        <v>2</v>
      </c>
      <c r="D9" s="17">
        <v>12</v>
      </c>
      <c r="E9" s="17">
        <f t="shared" si="0"/>
        <v>14</v>
      </c>
      <c r="F9" s="15">
        <v>3</v>
      </c>
      <c r="G9" s="15">
        <v>125</v>
      </c>
      <c r="H9" s="18">
        <f t="shared" si="1"/>
        <v>6.08E-2</v>
      </c>
      <c r="I9" s="15">
        <f t="shared" si="2"/>
        <v>9.1200000000000003E-2</v>
      </c>
    </row>
    <row r="10" spans="2:9" ht="20.100000000000001" customHeight="1" x14ac:dyDescent="0.25">
      <c r="B10" s="2">
        <f t="shared" si="3"/>
        <v>213</v>
      </c>
      <c r="C10" s="17">
        <v>1</v>
      </c>
      <c r="D10" s="17">
        <v>9</v>
      </c>
      <c r="E10" s="17">
        <f t="shared" si="0"/>
        <v>10</v>
      </c>
      <c r="F10" s="15">
        <v>3</v>
      </c>
      <c r="G10" s="15">
        <v>125</v>
      </c>
      <c r="H10" s="18">
        <f t="shared" si="1"/>
        <v>4.3400000000000001E-2</v>
      </c>
      <c r="I10" s="15">
        <f t="shared" si="2"/>
        <v>6.5100000000000005E-2</v>
      </c>
    </row>
    <row r="11" spans="2:9" ht="20.100000000000001" customHeight="1" x14ac:dyDescent="0.25">
      <c r="B11" s="2">
        <f t="shared" si="3"/>
        <v>214</v>
      </c>
      <c r="C11" s="17">
        <v>0</v>
      </c>
      <c r="D11" s="17">
        <v>2</v>
      </c>
      <c r="E11" s="17">
        <f t="shared" si="0"/>
        <v>2</v>
      </c>
      <c r="F11" s="15">
        <v>3</v>
      </c>
      <c r="G11" s="15">
        <v>125</v>
      </c>
      <c r="H11" s="18">
        <f t="shared" si="1"/>
        <v>8.6999999999999994E-3</v>
      </c>
      <c r="I11" s="15">
        <f t="shared" si="2"/>
        <v>1.3049999999999999E-2</v>
      </c>
    </row>
    <row r="12" spans="2:9" ht="20.100000000000001" customHeight="1" x14ac:dyDescent="0.25">
      <c r="B12" s="2">
        <f t="shared" si="3"/>
        <v>215</v>
      </c>
      <c r="C12" s="17">
        <v>0</v>
      </c>
      <c r="D12" s="17">
        <v>2</v>
      </c>
      <c r="E12" s="17">
        <f t="shared" si="0"/>
        <v>2</v>
      </c>
      <c r="F12" s="15">
        <v>3</v>
      </c>
      <c r="G12" s="15">
        <v>125</v>
      </c>
      <c r="H12" s="18">
        <f t="shared" si="1"/>
        <v>8.6999999999999994E-3</v>
      </c>
      <c r="I12" s="15">
        <f t="shared" si="2"/>
        <v>1.3049999999999999E-2</v>
      </c>
    </row>
    <row r="13" spans="2:9" ht="20.100000000000001" customHeight="1" x14ac:dyDescent="0.25">
      <c r="B13" s="2">
        <f t="shared" si="3"/>
        <v>216</v>
      </c>
      <c r="C13" s="17">
        <v>0</v>
      </c>
      <c r="D13" s="17">
        <v>16</v>
      </c>
      <c r="E13" s="17">
        <f t="shared" si="0"/>
        <v>16</v>
      </c>
      <c r="F13" s="15">
        <v>3</v>
      </c>
      <c r="G13" s="15">
        <v>125</v>
      </c>
      <c r="H13" s="18">
        <f t="shared" si="1"/>
        <v>6.9400000000000003E-2</v>
      </c>
      <c r="I13" s="15">
        <f t="shared" si="2"/>
        <v>0.1041</v>
      </c>
    </row>
    <row r="14" spans="2:9" ht="20.100000000000001" customHeight="1" x14ac:dyDescent="0.25">
      <c r="B14" s="2">
        <f t="shared" si="3"/>
        <v>217</v>
      </c>
      <c r="C14" s="17">
        <v>2</v>
      </c>
      <c r="D14" s="17">
        <v>12</v>
      </c>
      <c r="E14" s="17">
        <f t="shared" si="0"/>
        <v>14</v>
      </c>
      <c r="F14" s="15">
        <v>3</v>
      </c>
      <c r="G14" s="15">
        <v>125</v>
      </c>
      <c r="H14" s="18">
        <f t="shared" si="1"/>
        <v>6.08E-2</v>
      </c>
      <c r="I14" s="15">
        <f t="shared" si="2"/>
        <v>9.1200000000000003E-2</v>
      </c>
    </row>
    <row r="15" spans="2:9" ht="20.100000000000001" customHeight="1" x14ac:dyDescent="0.25">
      <c r="B15" s="2">
        <f t="shared" si="3"/>
        <v>218</v>
      </c>
      <c r="C15" s="17">
        <v>1</v>
      </c>
      <c r="D15" s="17">
        <v>2</v>
      </c>
      <c r="E15" s="17">
        <f t="shared" si="0"/>
        <v>3</v>
      </c>
      <c r="F15" s="15">
        <v>3</v>
      </c>
      <c r="G15" s="15">
        <v>125</v>
      </c>
      <c r="H15" s="18">
        <f t="shared" si="1"/>
        <v>1.2999999999999999E-2</v>
      </c>
      <c r="I15" s="15">
        <f t="shared" si="2"/>
        <v>1.95E-2</v>
      </c>
    </row>
    <row r="16" spans="2:9" ht="20.100000000000001" customHeight="1" x14ac:dyDescent="0.25">
      <c r="B16" s="2">
        <f t="shared" si="3"/>
        <v>219</v>
      </c>
      <c r="C16" s="17">
        <v>1</v>
      </c>
      <c r="D16" s="17">
        <v>3</v>
      </c>
      <c r="E16" s="17">
        <f t="shared" si="0"/>
        <v>4</v>
      </c>
      <c r="F16" s="15">
        <v>3</v>
      </c>
      <c r="G16" s="15">
        <v>125</v>
      </c>
      <c r="H16" s="18">
        <f t="shared" si="1"/>
        <v>1.7399999999999999E-2</v>
      </c>
      <c r="I16" s="15">
        <f t="shared" si="2"/>
        <v>2.6099999999999998E-2</v>
      </c>
    </row>
    <row r="17" spans="2:9" ht="20.100000000000001" customHeight="1" x14ac:dyDescent="0.25">
      <c r="B17" s="2">
        <f t="shared" si="3"/>
        <v>220</v>
      </c>
      <c r="C17" s="17">
        <v>3</v>
      </c>
      <c r="D17" s="17">
        <v>19</v>
      </c>
      <c r="E17" s="17">
        <f t="shared" si="0"/>
        <v>22</v>
      </c>
      <c r="F17" s="15">
        <v>3</v>
      </c>
      <c r="G17" s="15">
        <v>125</v>
      </c>
      <c r="H17" s="18">
        <f t="shared" si="1"/>
        <v>9.5500000000000002E-2</v>
      </c>
      <c r="I17" s="15">
        <f t="shared" si="2"/>
        <v>0.14324999999999999</v>
      </c>
    </row>
    <row r="18" spans="2:9" ht="20.100000000000001" customHeight="1" x14ac:dyDescent="0.25">
      <c r="B18" s="2">
        <f t="shared" si="3"/>
        <v>221</v>
      </c>
      <c r="C18" s="17">
        <v>1</v>
      </c>
      <c r="D18" s="17">
        <v>13</v>
      </c>
      <c r="E18" s="17">
        <f t="shared" si="0"/>
        <v>14</v>
      </c>
      <c r="F18" s="15">
        <v>3</v>
      </c>
      <c r="G18" s="15">
        <v>125</v>
      </c>
      <c r="H18" s="18">
        <f t="shared" si="1"/>
        <v>6.08E-2</v>
      </c>
      <c r="I18" s="15">
        <f t="shared" si="2"/>
        <v>9.1200000000000003E-2</v>
      </c>
    </row>
    <row r="19" spans="2:9" ht="20.100000000000001" customHeight="1" x14ac:dyDescent="0.25">
      <c r="B19" s="2">
        <f t="shared" si="3"/>
        <v>222</v>
      </c>
      <c r="C19" s="17">
        <v>2</v>
      </c>
      <c r="D19" s="17">
        <v>17</v>
      </c>
      <c r="E19" s="17">
        <f t="shared" si="0"/>
        <v>19</v>
      </c>
      <c r="F19" s="15">
        <v>3</v>
      </c>
      <c r="G19" s="15">
        <v>125</v>
      </c>
      <c r="H19" s="18">
        <f t="shared" si="1"/>
        <v>8.2500000000000004E-2</v>
      </c>
      <c r="I19" s="15">
        <f t="shared" si="2"/>
        <v>0.12375</v>
      </c>
    </row>
    <row r="20" spans="2:9" ht="20.100000000000001" customHeight="1" x14ac:dyDescent="0.25">
      <c r="B20" s="2">
        <f t="shared" si="3"/>
        <v>223</v>
      </c>
      <c r="C20" s="17">
        <v>0</v>
      </c>
      <c r="D20" s="17">
        <v>5</v>
      </c>
      <c r="E20" s="17">
        <f t="shared" si="0"/>
        <v>5</v>
      </c>
      <c r="F20" s="15">
        <v>3</v>
      </c>
      <c r="G20" s="15">
        <v>125</v>
      </c>
      <c r="H20" s="18">
        <f t="shared" si="1"/>
        <v>2.1700000000000001E-2</v>
      </c>
      <c r="I20" s="15">
        <f t="shared" si="2"/>
        <v>3.2550000000000003E-2</v>
      </c>
    </row>
    <row r="21" spans="2:9" ht="20.100000000000001" customHeight="1" x14ac:dyDescent="0.25">
      <c r="B21" s="2">
        <f t="shared" si="3"/>
        <v>224</v>
      </c>
      <c r="C21" s="17">
        <v>4</v>
      </c>
      <c r="D21" s="17">
        <v>21</v>
      </c>
      <c r="E21" s="17">
        <f t="shared" si="0"/>
        <v>25</v>
      </c>
      <c r="F21" s="15">
        <v>3</v>
      </c>
      <c r="G21" s="15">
        <v>125</v>
      </c>
      <c r="H21" s="18">
        <f t="shared" si="1"/>
        <v>0.1085</v>
      </c>
      <c r="I21" s="15">
        <f t="shared" si="2"/>
        <v>0.16275000000000001</v>
      </c>
    </row>
    <row r="22" spans="2:9" ht="20.100000000000001" customHeight="1" x14ac:dyDescent="0.25">
      <c r="B22" s="2">
        <f t="shared" si="3"/>
        <v>225</v>
      </c>
      <c r="C22" s="17">
        <v>0</v>
      </c>
      <c r="D22" s="17">
        <v>6</v>
      </c>
      <c r="E22" s="17">
        <f t="shared" si="0"/>
        <v>6</v>
      </c>
      <c r="F22" s="15">
        <v>3</v>
      </c>
      <c r="G22" s="15">
        <v>125</v>
      </c>
      <c r="H22" s="18">
        <f t="shared" si="1"/>
        <v>2.5999999999999999E-2</v>
      </c>
      <c r="I22" s="15">
        <f t="shared" si="2"/>
        <v>3.9E-2</v>
      </c>
    </row>
    <row r="23" spans="2:9" ht="20.100000000000001" customHeight="1" x14ac:dyDescent="0.25">
      <c r="B23" s="2">
        <f t="shared" si="3"/>
        <v>226</v>
      </c>
      <c r="C23" s="17">
        <v>4</v>
      </c>
      <c r="D23" s="17">
        <v>4</v>
      </c>
      <c r="E23" s="17">
        <f t="shared" si="0"/>
        <v>8</v>
      </c>
      <c r="F23" s="15">
        <v>3</v>
      </c>
      <c r="G23" s="15">
        <v>125</v>
      </c>
      <c r="H23" s="18">
        <f t="shared" si="1"/>
        <v>3.4700000000000002E-2</v>
      </c>
      <c r="I23" s="15">
        <f t="shared" si="2"/>
        <v>5.2049999999999999E-2</v>
      </c>
    </row>
    <row r="24" spans="2:9" ht="20.100000000000001" customHeight="1" x14ac:dyDescent="0.25">
      <c r="B24" s="2">
        <f t="shared" si="3"/>
        <v>227</v>
      </c>
      <c r="C24" s="17">
        <v>3</v>
      </c>
      <c r="D24" s="17">
        <v>15</v>
      </c>
      <c r="E24" s="17">
        <f t="shared" si="0"/>
        <v>18</v>
      </c>
      <c r="F24" s="15">
        <v>3</v>
      </c>
      <c r="G24" s="15">
        <v>125</v>
      </c>
      <c r="H24" s="18">
        <f t="shared" si="1"/>
        <v>7.8100000000000003E-2</v>
      </c>
      <c r="I24" s="15">
        <f t="shared" si="2"/>
        <v>0.11715</v>
      </c>
    </row>
    <row r="25" spans="2:9" ht="20.100000000000001" customHeight="1" x14ac:dyDescent="0.25">
      <c r="B25" s="2">
        <f t="shared" si="3"/>
        <v>228</v>
      </c>
      <c r="C25" s="17">
        <v>2</v>
      </c>
      <c r="D25" s="17">
        <v>1</v>
      </c>
      <c r="E25" s="17">
        <f t="shared" si="0"/>
        <v>3</v>
      </c>
      <c r="F25" s="15">
        <v>3</v>
      </c>
      <c r="G25" s="15">
        <v>125</v>
      </c>
      <c r="H25" s="18">
        <f t="shared" si="1"/>
        <v>1.2999999999999999E-2</v>
      </c>
      <c r="I25" s="15">
        <f t="shared" si="2"/>
        <v>1.95E-2</v>
      </c>
    </row>
    <row r="26" spans="2:9" ht="20.100000000000001" customHeight="1" x14ac:dyDescent="0.25">
      <c r="B26" s="2">
        <f t="shared" si="3"/>
        <v>229</v>
      </c>
      <c r="C26" s="17">
        <v>1</v>
      </c>
      <c r="D26" s="17">
        <v>6</v>
      </c>
      <c r="E26" s="17">
        <f t="shared" si="0"/>
        <v>7</v>
      </c>
      <c r="F26" s="15">
        <v>3</v>
      </c>
      <c r="G26" s="15">
        <v>125</v>
      </c>
      <c r="H26" s="18">
        <f t="shared" si="1"/>
        <v>3.04E-2</v>
      </c>
      <c r="I26" s="15">
        <f t="shared" si="2"/>
        <v>4.5600000000000002E-2</v>
      </c>
    </row>
    <row r="27" spans="2:9" ht="20.100000000000001" customHeight="1" x14ac:dyDescent="0.25">
      <c r="B27" s="2">
        <f t="shared" si="3"/>
        <v>230</v>
      </c>
      <c r="C27" s="17">
        <v>0</v>
      </c>
      <c r="D27" s="17">
        <v>1</v>
      </c>
      <c r="E27" s="17">
        <f t="shared" si="0"/>
        <v>1</v>
      </c>
      <c r="F27" s="15">
        <v>3</v>
      </c>
      <c r="G27" s="15">
        <v>125</v>
      </c>
      <c r="H27" s="18">
        <f t="shared" si="1"/>
        <v>4.3E-3</v>
      </c>
      <c r="I27" s="15">
        <f t="shared" si="2"/>
        <v>6.45E-3</v>
      </c>
    </row>
    <row r="28" spans="2:9" ht="20.100000000000001" customHeight="1" x14ac:dyDescent="0.25">
      <c r="B28" s="2">
        <f t="shared" si="3"/>
        <v>231</v>
      </c>
      <c r="C28" s="17">
        <v>0</v>
      </c>
      <c r="D28" s="17">
        <v>3</v>
      </c>
      <c r="E28" s="17">
        <f t="shared" si="0"/>
        <v>3</v>
      </c>
      <c r="F28" s="15">
        <v>3</v>
      </c>
      <c r="G28" s="15">
        <v>125</v>
      </c>
      <c r="H28" s="18">
        <f t="shared" si="1"/>
        <v>1.2999999999999999E-2</v>
      </c>
      <c r="I28" s="15">
        <f t="shared" si="2"/>
        <v>1.95E-2</v>
      </c>
    </row>
    <row r="29" spans="2:9" ht="20.100000000000001" customHeight="1" x14ac:dyDescent="0.25">
      <c r="B29" s="2">
        <f t="shared" si="3"/>
        <v>232</v>
      </c>
      <c r="C29" s="17">
        <v>0</v>
      </c>
      <c r="D29" s="17">
        <v>2</v>
      </c>
      <c r="E29" s="17">
        <f t="shared" si="0"/>
        <v>2</v>
      </c>
      <c r="F29" s="15">
        <v>3</v>
      </c>
      <c r="G29" s="15">
        <v>125</v>
      </c>
      <c r="H29" s="18">
        <f t="shared" si="1"/>
        <v>8.6999999999999994E-3</v>
      </c>
      <c r="I29" s="15">
        <f t="shared" si="2"/>
        <v>1.3049999999999999E-2</v>
      </c>
    </row>
    <row r="30" spans="2:9" ht="20.100000000000001" customHeight="1" x14ac:dyDescent="0.25">
      <c r="B30" s="2">
        <f t="shared" si="3"/>
        <v>233</v>
      </c>
      <c r="C30" s="17">
        <v>0</v>
      </c>
      <c r="D30" s="17">
        <v>1</v>
      </c>
      <c r="E30" s="17">
        <f t="shared" si="0"/>
        <v>1</v>
      </c>
      <c r="F30" s="15">
        <v>3</v>
      </c>
      <c r="G30" s="15">
        <v>125</v>
      </c>
      <c r="H30" s="18">
        <f t="shared" si="1"/>
        <v>4.3E-3</v>
      </c>
      <c r="I30" s="15">
        <f t="shared" si="2"/>
        <v>6.45E-3</v>
      </c>
    </row>
    <row r="31" spans="2:9" ht="20.100000000000001" customHeight="1" x14ac:dyDescent="0.25">
      <c r="B31" s="2">
        <f t="shared" si="3"/>
        <v>234</v>
      </c>
      <c r="C31" s="17">
        <v>3</v>
      </c>
      <c r="D31" s="17">
        <v>8</v>
      </c>
      <c r="E31" s="17">
        <f t="shared" si="0"/>
        <v>11</v>
      </c>
      <c r="F31" s="15">
        <v>3</v>
      </c>
      <c r="G31" s="15">
        <v>125</v>
      </c>
      <c r="H31" s="18">
        <f t="shared" si="1"/>
        <v>4.7699999999999999E-2</v>
      </c>
      <c r="I31" s="15">
        <f t="shared" si="2"/>
        <v>7.1550000000000002E-2</v>
      </c>
    </row>
    <row r="32" spans="2:9" ht="20.100000000000001" customHeight="1" x14ac:dyDescent="0.25">
      <c r="B32" s="2">
        <f t="shared" si="3"/>
        <v>235</v>
      </c>
      <c r="C32" s="17">
        <v>1</v>
      </c>
      <c r="D32" s="17">
        <v>5</v>
      </c>
      <c r="E32" s="17">
        <f t="shared" si="0"/>
        <v>6</v>
      </c>
      <c r="F32" s="15">
        <v>3</v>
      </c>
      <c r="G32" s="15">
        <v>125</v>
      </c>
      <c r="H32" s="18">
        <f t="shared" si="1"/>
        <v>2.5999999999999999E-2</v>
      </c>
      <c r="I32" s="15">
        <f t="shared" si="2"/>
        <v>3.9E-2</v>
      </c>
    </row>
    <row r="33" spans="2:13" ht="20.100000000000001" customHeight="1" x14ac:dyDescent="0.25">
      <c r="B33" s="2">
        <f t="shared" si="3"/>
        <v>236</v>
      </c>
      <c r="C33" s="17">
        <v>1</v>
      </c>
      <c r="D33" s="17">
        <v>17</v>
      </c>
      <c r="E33" s="17">
        <f t="shared" si="0"/>
        <v>18</v>
      </c>
      <c r="F33" s="15">
        <v>3</v>
      </c>
      <c r="G33" s="15">
        <v>125</v>
      </c>
      <c r="H33" s="18">
        <f t="shared" si="1"/>
        <v>7.8100000000000003E-2</v>
      </c>
      <c r="I33" s="15">
        <f t="shared" si="2"/>
        <v>0.11715</v>
      </c>
    </row>
    <row r="34" spans="2:13" ht="20.100000000000001" customHeight="1" x14ac:dyDescent="0.25">
      <c r="B34" s="2">
        <f t="shared" si="3"/>
        <v>237</v>
      </c>
      <c r="C34" s="17">
        <v>1</v>
      </c>
      <c r="D34" s="17">
        <v>3</v>
      </c>
      <c r="E34" s="17">
        <f t="shared" si="0"/>
        <v>4</v>
      </c>
      <c r="F34" s="15">
        <v>3</v>
      </c>
      <c r="G34" s="15">
        <v>125</v>
      </c>
      <c r="H34" s="18">
        <f t="shared" si="1"/>
        <v>1.7399999999999999E-2</v>
      </c>
      <c r="I34" s="15">
        <f t="shared" si="2"/>
        <v>2.6099999999999998E-2</v>
      </c>
    </row>
    <row r="35" spans="2:13" ht="20.100000000000001" customHeight="1" x14ac:dyDescent="0.25">
      <c r="B35" s="2">
        <f t="shared" si="3"/>
        <v>238</v>
      </c>
      <c r="C35" s="17">
        <v>1</v>
      </c>
      <c r="D35" s="17">
        <v>4</v>
      </c>
      <c r="E35" s="17">
        <f t="shared" si="0"/>
        <v>5</v>
      </c>
      <c r="F35" s="15">
        <v>3</v>
      </c>
      <c r="G35" s="15">
        <v>125</v>
      </c>
      <c r="H35" s="18">
        <f t="shared" si="1"/>
        <v>2.1700000000000001E-2</v>
      </c>
      <c r="I35" s="15">
        <f t="shared" si="2"/>
        <v>3.2550000000000003E-2</v>
      </c>
    </row>
    <row r="36" spans="2:13" ht="20.100000000000001" customHeight="1" x14ac:dyDescent="0.25">
      <c r="B36" s="2">
        <f t="shared" si="3"/>
        <v>239</v>
      </c>
      <c r="C36" s="17">
        <v>1</v>
      </c>
      <c r="D36" s="17">
        <v>2</v>
      </c>
      <c r="E36" s="17">
        <f t="shared" si="0"/>
        <v>3</v>
      </c>
      <c r="F36" s="15">
        <v>3</v>
      </c>
      <c r="G36" s="15">
        <v>125</v>
      </c>
      <c r="H36" s="18">
        <f t="shared" si="1"/>
        <v>1.2999999999999999E-2</v>
      </c>
      <c r="I36" s="15">
        <f t="shared" si="2"/>
        <v>1.95E-2</v>
      </c>
    </row>
    <row r="37" spans="2:13" ht="20.100000000000001" customHeight="1" x14ac:dyDescent="0.25">
      <c r="B37" s="2">
        <f t="shared" si="3"/>
        <v>240</v>
      </c>
      <c r="C37" s="17">
        <v>1</v>
      </c>
      <c r="D37" s="17">
        <v>12</v>
      </c>
      <c r="E37" s="17">
        <f t="shared" si="0"/>
        <v>13</v>
      </c>
      <c r="F37" s="15">
        <v>3</v>
      </c>
      <c r="G37" s="15">
        <v>125</v>
      </c>
      <c r="H37" s="18">
        <f t="shared" si="1"/>
        <v>5.6399999999999999E-2</v>
      </c>
      <c r="I37" s="15">
        <f t="shared" si="2"/>
        <v>8.4599999999999995E-2</v>
      </c>
    </row>
    <row r="38" spans="2:13" ht="20.100000000000001" customHeight="1" x14ac:dyDescent="0.25">
      <c r="B38" s="2">
        <f t="shared" si="3"/>
        <v>241</v>
      </c>
      <c r="C38" s="17">
        <v>0</v>
      </c>
      <c r="D38" s="17">
        <v>12</v>
      </c>
      <c r="E38" s="17">
        <f t="shared" si="0"/>
        <v>12</v>
      </c>
      <c r="F38" s="15">
        <v>3</v>
      </c>
      <c r="G38" s="15">
        <v>125</v>
      </c>
      <c r="H38" s="18">
        <f t="shared" si="1"/>
        <v>5.21E-2</v>
      </c>
      <c r="I38" s="15">
        <f t="shared" si="2"/>
        <v>7.8149999999999997E-2</v>
      </c>
    </row>
    <row r="39" spans="2:13" ht="20.100000000000001" customHeight="1" x14ac:dyDescent="0.25">
      <c r="B39" s="2">
        <f t="shared" si="3"/>
        <v>242</v>
      </c>
      <c r="C39" s="17">
        <v>0</v>
      </c>
      <c r="D39" s="17">
        <v>5</v>
      </c>
      <c r="E39" s="17">
        <f t="shared" si="0"/>
        <v>5</v>
      </c>
      <c r="F39" s="15">
        <v>3</v>
      </c>
      <c r="G39" s="15">
        <v>125</v>
      </c>
      <c r="H39" s="18">
        <f t="shared" si="1"/>
        <v>2.1700000000000001E-2</v>
      </c>
      <c r="I39" s="15">
        <f t="shared" si="2"/>
        <v>3.2550000000000003E-2</v>
      </c>
    </row>
    <row r="40" spans="2:13" ht="20.100000000000001" customHeight="1" x14ac:dyDescent="0.25">
      <c r="B40" s="2">
        <f t="shared" si="3"/>
        <v>243</v>
      </c>
      <c r="C40" s="17">
        <v>3</v>
      </c>
      <c r="D40" s="17">
        <v>16</v>
      </c>
      <c r="E40" s="17">
        <f t="shared" si="0"/>
        <v>19</v>
      </c>
      <c r="F40" s="15">
        <v>3</v>
      </c>
      <c r="G40" s="15">
        <v>125</v>
      </c>
      <c r="H40" s="18">
        <f t="shared" si="1"/>
        <v>8.2500000000000004E-2</v>
      </c>
      <c r="I40" s="15">
        <f t="shared" si="2"/>
        <v>0.12375</v>
      </c>
    </row>
    <row r="41" spans="2:13" ht="20.100000000000001" customHeight="1" x14ac:dyDescent="0.25">
      <c r="B41" s="2">
        <f t="shared" si="3"/>
        <v>244</v>
      </c>
      <c r="C41" s="17">
        <v>2</v>
      </c>
      <c r="D41" s="17">
        <v>3</v>
      </c>
      <c r="E41" s="17">
        <f t="shared" si="0"/>
        <v>5</v>
      </c>
      <c r="F41" s="15">
        <v>3</v>
      </c>
      <c r="G41" s="15">
        <v>125</v>
      </c>
      <c r="H41" s="18">
        <f t="shared" si="1"/>
        <v>2.1700000000000001E-2</v>
      </c>
      <c r="I41" s="15">
        <f t="shared" si="2"/>
        <v>3.2550000000000003E-2</v>
      </c>
    </row>
    <row r="42" spans="2:13" ht="20.100000000000001" customHeight="1" x14ac:dyDescent="0.25">
      <c r="B42" s="2">
        <f t="shared" si="3"/>
        <v>245</v>
      </c>
      <c r="C42" s="17"/>
      <c r="D42" s="17"/>
      <c r="E42" s="17">
        <f t="shared" si="0"/>
        <v>0</v>
      </c>
      <c r="F42" s="15">
        <v>3</v>
      </c>
      <c r="G42" s="15">
        <v>125</v>
      </c>
      <c r="H42" s="18">
        <f t="shared" si="1"/>
        <v>0</v>
      </c>
      <c r="I42" s="15">
        <f t="shared" si="2"/>
        <v>0</v>
      </c>
    </row>
    <row r="43" spans="2:13" ht="20.100000000000001" customHeight="1" x14ac:dyDescent="0.25">
      <c r="B43" s="2">
        <f t="shared" si="3"/>
        <v>246</v>
      </c>
      <c r="C43" s="17"/>
      <c r="D43" s="17"/>
      <c r="E43" s="17">
        <f t="shared" si="0"/>
        <v>0</v>
      </c>
      <c r="F43" s="15">
        <v>3</v>
      </c>
      <c r="G43" s="15">
        <v>125</v>
      </c>
      <c r="H43" s="18">
        <f t="shared" si="1"/>
        <v>0</v>
      </c>
      <c r="I43" s="15">
        <f t="shared" si="2"/>
        <v>0</v>
      </c>
    </row>
    <row r="44" spans="2:13" ht="20.100000000000001" customHeight="1" x14ac:dyDescent="0.25">
      <c r="B44" s="2">
        <f t="shared" si="3"/>
        <v>247</v>
      </c>
      <c r="C44" s="17">
        <v>0</v>
      </c>
      <c r="D44" s="17">
        <v>5</v>
      </c>
      <c r="E44" s="17">
        <f t="shared" si="0"/>
        <v>5</v>
      </c>
      <c r="F44" s="15">
        <v>3</v>
      </c>
      <c r="G44" s="15">
        <v>125</v>
      </c>
      <c r="H44" s="18">
        <f t="shared" si="1"/>
        <v>2.1700000000000001E-2</v>
      </c>
      <c r="I44" s="15">
        <f t="shared" si="2"/>
        <v>3.2550000000000003E-2</v>
      </c>
    </row>
    <row r="45" spans="2:13" ht="20.100000000000001" customHeight="1" x14ac:dyDescent="0.25">
      <c r="B45" s="2">
        <f t="shared" si="3"/>
        <v>248</v>
      </c>
      <c r="C45" s="17">
        <v>1</v>
      </c>
      <c r="D45" s="17">
        <v>8</v>
      </c>
      <c r="E45" s="17">
        <f t="shared" si="0"/>
        <v>9</v>
      </c>
      <c r="F45" s="15">
        <v>3</v>
      </c>
      <c r="G45" s="15">
        <v>125</v>
      </c>
      <c r="H45" s="18">
        <f t="shared" si="1"/>
        <v>3.9100000000000003E-2</v>
      </c>
      <c r="I45" s="15">
        <f t="shared" si="2"/>
        <v>5.8650000000000008E-2</v>
      </c>
    </row>
    <row r="46" spans="2:13" ht="20.100000000000001" customHeight="1" x14ac:dyDescent="0.25">
      <c r="B46" s="2">
        <f t="shared" si="3"/>
        <v>249</v>
      </c>
      <c r="C46" s="17">
        <v>2</v>
      </c>
      <c r="D46" s="17">
        <v>12</v>
      </c>
      <c r="E46" s="17">
        <f t="shared" si="0"/>
        <v>14</v>
      </c>
      <c r="F46" s="15">
        <v>3</v>
      </c>
      <c r="G46" s="15">
        <v>125</v>
      </c>
      <c r="H46" s="18">
        <f t="shared" si="1"/>
        <v>6.08E-2</v>
      </c>
      <c r="I46" s="15">
        <f t="shared" si="2"/>
        <v>9.1200000000000003E-2</v>
      </c>
    </row>
    <row r="47" spans="2:13" ht="20.100000000000001" customHeight="1" thickBot="1" x14ac:dyDescent="0.3">
      <c r="B47" s="2">
        <f t="shared" si="3"/>
        <v>250</v>
      </c>
      <c r="C47" s="17">
        <v>1</v>
      </c>
      <c r="D47" s="17">
        <v>10</v>
      </c>
      <c r="E47" s="17">
        <f t="shared" si="0"/>
        <v>11</v>
      </c>
      <c r="F47" s="15">
        <v>3</v>
      </c>
      <c r="G47" s="15">
        <v>125</v>
      </c>
      <c r="H47" s="18">
        <f t="shared" si="1"/>
        <v>4.7699999999999999E-2</v>
      </c>
      <c r="I47" s="15">
        <f t="shared" si="2"/>
        <v>7.1550000000000002E-2</v>
      </c>
    </row>
    <row r="48" spans="2:13" ht="20.100000000000001" customHeight="1" thickBot="1" x14ac:dyDescent="0.3">
      <c r="B48" s="7" t="s">
        <v>6</v>
      </c>
      <c r="C48" s="9">
        <f t="shared" ref="C48:D48" si="4">SUM(C3:C47)</f>
        <v>54</v>
      </c>
      <c r="D48" s="9">
        <f t="shared" si="4"/>
        <v>334</v>
      </c>
      <c r="E48" s="9">
        <f>SUM(E3:E47)</f>
        <v>388</v>
      </c>
      <c r="F48" s="19" t="s">
        <v>7</v>
      </c>
      <c r="G48" s="19"/>
      <c r="H48" s="10">
        <f>SUM(H3:H47)</f>
        <v>1.6839000000000002</v>
      </c>
      <c r="I48" s="10">
        <f>SUM(I3:I47)</f>
        <v>2.5258500000000002</v>
      </c>
      <c r="M48">
        <f>1.76-H48</f>
        <v>7.6099999999999834E-2</v>
      </c>
    </row>
  </sheetData>
  <mergeCells count="2">
    <mergeCell ref="F48:G48"/>
    <mergeCell ref="B1:I1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6"/>
  <sheetViews>
    <sheetView view="pageBreakPreview" topLeftCell="A55" zoomScale="90" zoomScaleNormal="100" zoomScaleSheetLayoutView="90" workbookViewId="0">
      <selection activeCell="E74" sqref="E74"/>
    </sheetView>
  </sheetViews>
  <sheetFormatPr baseColWidth="10" defaultRowHeight="15" x14ac:dyDescent="0.25"/>
  <cols>
    <col min="1" max="1" width="4.28515625" customWidth="1"/>
    <col min="2" max="2" width="16" style="2" customWidth="1"/>
    <col min="3" max="3" width="5.28515625" style="2" customWidth="1"/>
    <col min="4" max="4" width="11" style="2"/>
    <col min="5" max="5" width="13.85546875" style="2" customWidth="1"/>
    <col min="6" max="6" width="11.140625" style="2" customWidth="1"/>
    <col min="7" max="7" width="13.42578125" style="2" customWidth="1"/>
    <col min="8" max="8" width="15.5703125" style="2" customWidth="1"/>
    <col min="9" max="9" width="5.85546875" customWidth="1"/>
  </cols>
  <sheetData>
    <row r="2" spans="2:9" ht="15.75" thickBot="1" x14ac:dyDescent="0.3">
      <c r="B2" s="21" t="s">
        <v>19</v>
      </c>
      <c r="C2" s="21"/>
      <c r="D2" s="21"/>
      <c r="E2" s="21"/>
      <c r="F2" s="21"/>
      <c r="G2" s="21"/>
      <c r="H2" s="21"/>
      <c r="I2" s="21"/>
    </row>
    <row r="3" spans="2:9" ht="15.75" thickBot="1" x14ac:dyDescent="0.3"/>
    <row r="4" spans="2:9" ht="15.75" thickBot="1" x14ac:dyDescent="0.3">
      <c r="B4" s="3" t="s">
        <v>0</v>
      </c>
      <c r="C4" s="4"/>
      <c r="D4" s="4" t="s">
        <v>1</v>
      </c>
      <c r="E4" s="4" t="s">
        <v>2</v>
      </c>
      <c r="F4" s="4" t="s">
        <v>3</v>
      </c>
      <c r="G4" s="4" t="s">
        <v>4</v>
      </c>
      <c r="H4" s="5" t="s">
        <v>5</v>
      </c>
    </row>
    <row r="5" spans="2:9" x14ac:dyDescent="0.25">
      <c r="B5" s="1">
        <v>1</v>
      </c>
      <c r="C5" s="1"/>
      <c r="D5" s="1">
        <v>0</v>
      </c>
      <c r="E5" s="1">
        <v>3</v>
      </c>
      <c r="F5" s="1">
        <v>125</v>
      </c>
      <c r="G5" s="1">
        <f>ROUND(((D5*E5*F5)/86400),4)</f>
        <v>0</v>
      </c>
      <c r="H5" s="1">
        <f>G5*1.5</f>
        <v>0</v>
      </c>
    </row>
    <row r="6" spans="2:9" x14ac:dyDescent="0.25">
      <c r="B6" s="2">
        <v>2</v>
      </c>
      <c r="D6" s="2">
        <v>0</v>
      </c>
      <c r="E6" s="1">
        <v>3</v>
      </c>
      <c r="F6" s="1">
        <v>125</v>
      </c>
      <c r="G6" s="1">
        <f t="shared" ref="G6:G37" si="0">ROUND(((D6*E6*F6)/86400),4)</f>
        <v>0</v>
      </c>
      <c r="H6" s="1">
        <f t="shared" ref="H6:H37" si="1">G6*1.5</f>
        <v>0</v>
      </c>
    </row>
    <row r="7" spans="2:9" x14ac:dyDescent="0.25">
      <c r="B7" s="1">
        <v>3</v>
      </c>
      <c r="C7" s="1"/>
      <c r="D7" s="2">
        <v>0</v>
      </c>
      <c r="E7" s="1">
        <v>3</v>
      </c>
      <c r="F7" s="1">
        <v>125</v>
      </c>
      <c r="G7" s="1">
        <f t="shared" si="0"/>
        <v>0</v>
      </c>
      <c r="H7" s="1">
        <f t="shared" si="1"/>
        <v>0</v>
      </c>
    </row>
    <row r="8" spans="2:9" x14ac:dyDescent="0.25">
      <c r="B8" s="2">
        <v>4</v>
      </c>
      <c r="D8" s="2">
        <v>6</v>
      </c>
      <c r="E8" s="1">
        <v>3</v>
      </c>
      <c r="F8" s="1">
        <v>125</v>
      </c>
      <c r="G8" s="1">
        <f t="shared" si="0"/>
        <v>2.5999999999999999E-2</v>
      </c>
      <c r="H8" s="1">
        <f t="shared" si="1"/>
        <v>3.9E-2</v>
      </c>
    </row>
    <row r="9" spans="2:9" x14ac:dyDescent="0.25">
      <c r="B9" s="1">
        <v>5</v>
      </c>
      <c r="C9" s="1"/>
      <c r="D9" s="2">
        <v>17</v>
      </c>
      <c r="E9" s="1">
        <v>3</v>
      </c>
      <c r="F9" s="1">
        <v>125</v>
      </c>
      <c r="G9" s="1">
        <f t="shared" si="0"/>
        <v>7.3800000000000004E-2</v>
      </c>
      <c r="H9" s="1">
        <f t="shared" si="1"/>
        <v>0.11070000000000001</v>
      </c>
    </row>
    <row r="10" spans="2:9" x14ac:dyDescent="0.25">
      <c r="B10" s="2">
        <v>6</v>
      </c>
      <c r="D10" s="2">
        <v>4</v>
      </c>
      <c r="E10" s="1">
        <v>3</v>
      </c>
      <c r="F10" s="1">
        <v>125</v>
      </c>
      <c r="G10" s="1">
        <f t="shared" si="0"/>
        <v>1.7399999999999999E-2</v>
      </c>
      <c r="H10" s="1">
        <f t="shared" si="1"/>
        <v>2.6099999999999998E-2</v>
      </c>
    </row>
    <row r="11" spans="2:9" x14ac:dyDescent="0.25">
      <c r="B11" s="1">
        <v>7</v>
      </c>
      <c r="C11" s="1"/>
      <c r="D11" s="2">
        <v>0</v>
      </c>
      <c r="E11" s="1">
        <v>3</v>
      </c>
      <c r="F11" s="1">
        <v>125</v>
      </c>
      <c r="G11" s="1">
        <f t="shared" si="0"/>
        <v>0</v>
      </c>
      <c r="H11" s="1">
        <f t="shared" si="1"/>
        <v>0</v>
      </c>
    </row>
    <row r="12" spans="2:9" x14ac:dyDescent="0.25">
      <c r="B12" s="2">
        <v>8</v>
      </c>
      <c r="D12" s="2">
        <v>9</v>
      </c>
      <c r="E12" s="1">
        <v>3</v>
      </c>
      <c r="F12" s="1">
        <v>125</v>
      </c>
      <c r="G12" s="1">
        <f t="shared" si="0"/>
        <v>3.9100000000000003E-2</v>
      </c>
      <c r="H12" s="1">
        <f t="shared" si="1"/>
        <v>5.8650000000000008E-2</v>
      </c>
    </row>
    <row r="13" spans="2:9" x14ac:dyDescent="0.25">
      <c r="B13" s="1">
        <v>9</v>
      </c>
      <c r="C13" s="1"/>
      <c r="D13" s="2">
        <v>0</v>
      </c>
      <c r="E13" s="1">
        <v>3</v>
      </c>
      <c r="F13" s="1">
        <v>125</v>
      </c>
      <c r="G13" s="1">
        <f t="shared" si="0"/>
        <v>0</v>
      </c>
      <c r="H13" s="1">
        <f t="shared" si="1"/>
        <v>0</v>
      </c>
    </row>
    <row r="14" spans="2:9" x14ac:dyDescent="0.25">
      <c r="B14" s="2">
        <v>10</v>
      </c>
      <c r="D14" s="2">
        <v>8</v>
      </c>
      <c r="E14" s="1">
        <v>3</v>
      </c>
      <c r="F14" s="1">
        <v>125</v>
      </c>
      <c r="G14" s="1">
        <f t="shared" si="0"/>
        <v>3.4700000000000002E-2</v>
      </c>
      <c r="H14" s="1">
        <f t="shared" si="1"/>
        <v>5.2049999999999999E-2</v>
      </c>
    </row>
    <row r="15" spans="2:9" x14ac:dyDescent="0.25">
      <c r="B15" s="1">
        <v>11</v>
      </c>
      <c r="C15" s="1"/>
      <c r="D15" s="2">
        <v>5</v>
      </c>
      <c r="E15" s="1">
        <v>3</v>
      </c>
      <c r="F15" s="1">
        <v>125</v>
      </c>
      <c r="G15" s="1">
        <f t="shared" si="0"/>
        <v>2.1700000000000001E-2</v>
      </c>
      <c r="H15" s="1">
        <f t="shared" si="1"/>
        <v>3.2550000000000003E-2</v>
      </c>
    </row>
    <row r="16" spans="2:9" x14ac:dyDescent="0.25">
      <c r="B16" s="2">
        <v>12</v>
      </c>
      <c r="D16" s="2">
        <v>9</v>
      </c>
      <c r="E16" s="1">
        <v>3</v>
      </c>
      <c r="F16" s="1">
        <v>125</v>
      </c>
      <c r="G16" s="1">
        <f t="shared" si="0"/>
        <v>3.9100000000000003E-2</v>
      </c>
      <c r="H16" s="1">
        <f t="shared" si="1"/>
        <v>5.8650000000000008E-2</v>
      </c>
    </row>
    <row r="17" spans="2:8" x14ac:dyDescent="0.25">
      <c r="B17" s="1">
        <v>13</v>
      </c>
      <c r="C17" s="1"/>
      <c r="D17" s="2">
        <v>2</v>
      </c>
      <c r="E17" s="1">
        <v>3</v>
      </c>
      <c r="F17" s="1">
        <v>125</v>
      </c>
      <c r="G17" s="1">
        <f t="shared" si="0"/>
        <v>8.6999999999999994E-3</v>
      </c>
      <c r="H17" s="1">
        <f t="shared" si="1"/>
        <v>1.3049999999999999E-2</v>
      </c>
    </row>
    <row r="18" spans="2:8" x14ac:dyDescent="0.25">
      <c r="B18" s="2">
        <v>14</v>
      </c>
      <c r="D18" s="2">
        <v>2</v>
      </c>
      <c r="E18" s="1">
        <v>3</v>
      </c>
      <c r="F18" s="1">
        <v>125</v>
      </c>
      <c r="G18" s="1">
        <f t="shared" si="0"/>
        <v>8.6999999999999994E-3</v>
      </c>
      <c r="H18" s="1">
        <f t="shared" si="1"/>
        <v>1.3049999999999999E-2</v>
      </c>
    </row>
    <row r="19" spans="2:8" x14ac:dyDescent="0.25">
      <c r="B19" s="1">
        <v>15</v>
      </c>
      <c r="C19" s="1"/>
      <c r="D19" s="2">
        <v>4</v>
      </c>
      <c r="E19" s="1">
        <v>3</v>
      </c>
      <c r="F19" s="1">
        <v>125</v>
      </c>
      <c r="G19" s="1">
        <f t="shared" si="0"/>
        <v>1.7399999999999999E-2</v>
      </c>
      <c r="H19" s="1">
        <f t="shared" si="1"/>
        <v>2.6099999999999998E-2</v>
      </c>
    </row>
    <row r="20" spans="2:8" x14ac:dyDescent="0.25">
      <c r="B20" s="2">
        <v>16</v>
      </c>
      <c r="D20" s="2">
        <v>6</v>
      </c>
      <c r="E20" s="1">
        <v>3</v>
      </c>
      <c r="F20" s="1">
        <v>125</v>
      </c>
      <c r="G20" s="1">
        <f t="shared" si="0"/>
        <v>2.5999999999999999E-2</v>
      </c>
      <c r="H20" s="1">
        <f t="shared" si="1"/>
        <v>3.9E-2</v>
      </c>
    </row>
    <row r="21" spans="2:8" x14ac:dyDescent="0.25">
      <c r="B21" s="1">
        <v>17</v>
      </c>
      <c r="C21" s="1"/>
      <c r="D21" s="2">
        <v>4</v>
      </c>
      <c r="E21" s="1">
        <v>3</v>
      </c>
      <c r="F21" s="1">
        <v>125</v>
      </c>
      <c r="G21" s="1">
        <f t="shared" si="0"/>
        <v>1.7399999999999999E-2</v>
      </c>
      <c r="H21" s="1">
        <f t="shared" si="1"/>
        <v>2.6099999999999998E-2</v>
      </c>
    </row>
    <row r="22" spans="2:8" x14ac:dyDescent="0.25">
      <c r="B22" s="2">
        <v>18</v>
      </c>
      <c r="D22" s="2">
        <v>8</v>
      </c>
      <c r="E22" s="1">
        <v>3</v>
      </c>
      <c r="F22" s="1">
        <v>125</v>
      </c>
      <c r="G22" s="1">
        <f t="shared" si="0"/>
        <v>3.4700000000000002E-2</v>
      </c>
      <c r="H22" s="1">
        <f t="shared" si="1"/>
        <v>5.2049999999999999E-2</v>
      </c>
    </row>
    <row r="23" spans="2:8" x14ac:dyDescent="0.25">
      <c r="B23" s="1">
        <v>19</v>
      </c>
      <c r="C23" s="1"/>
      <c r="D23" s="2">
        <v>22</v>
      </c>
      <c r="E23" s="1">
        <v>3</v>
      </c>
      <c r="F23" s="1">
        <v>125</v>
      </c>
      <c r="G23" s="1">
        <f t="shared" si="0"/>
        <v>9.5500000000000002E-2</v>
      </c>
      <c r="H23" s="1">
        <f t="shared" si="1"/>
        <v>0.14324999999999999</v>
      </c>
    </row>
    <row r="24" spans="2:8" x14ac:dyDescent="0.25">
      <c r="B24" s="2">
        <v>20</v>
      </c>
      <c r="D24" s="2">
        <v>11</v>
      </c>
      <c r="E24" s="1">
        <v>3</v>
      </c>
      <c r="F24" s="1">
        <v>125</v>
      </c>
      <c r="G24" s="1">
        <f t="shared" si="0"/>
        <v>4.7699999999999999E-2</v>
      </c>
      <c r="H24" s="1">
        <f t="shared" si="1"/>
        <v>7.1550000000000002E-2</v>
      </c>
    </row>
    <row r="25" spans="2:8" x14ac:dyDescent="0.25">
      <c r="B25" s="1">
        <v>21</v>
      </c>
      <c r="C25" s="1"/>
      <c r="D25" s="2">
        <v>0</v>
      </c>
      <c r="E25" s="1">
        <v>3</v>
      </c>
      <c r="F25" s="1">
        <v>125</v>
      </c>
      <c r="G25" s="1">
        <f t="shared" si="0"/>
        <v>0</v>
      </c>
      <c r="H25" s="1">
        <f t="shared" si="1"/>
        <v>0</v>
      </c>
    </row>
    <row r="26" spans="2:8" x14ac:dyDescent="0.25">
      <c r="B26" s="2">
        <v>22</v>
      </c>
      <c r="D26" s="2">
        <v>6</v>
      </c>
      <c r="E26" s="1">
        <v>3</v>
      </c>
      <c r="F26" s="1">
        <v>125</v>
      </c>
      <c r="G26" s="1">
        <f t="shared" si="0"/>
        <v>2.5999999999999999E-2</v>
      </c>
      <c r="H26" s="1">
        <f t="shared" si="1"/>
        <v>3.9E-2</v>
      </c>
    </row>
    <row r="27" spans="2:8" x14ac:dyDescent="0.25">
      <c r="B27" s="1">
        <v>23</v>
      </c>
      <c r="C27" s="1"/>
      <c r="D27" s="2">
        <v>5</v>
      </c>
      <c r="E27" s="1">
        <v>3</v>
      </c>
      <c r="F27" s="1">
        <v>125</v>
      </c>
      <c r="G27" s="1">
        <f t="shared" si="0"/>
        <v>2.1700000000000001E-2</v>
      </c>
      <c r="H27" s="1">
        <f t="shared" si="1"/>
        <v>3.2550000000000003E-2</v>
      </c>
    </row>
    <row r="28" spans="2:8" x14ac:dyDescent="0.25">
      <c r="B28" s="2">
        <v>24</v>
      </c>
      <c r="D28" s="2">
        <v>3</v>
      </c>
      <c r="E28" s="1">
        <v>3</v>
      </c>
      <c r="F28" s="1">
        <v>125</v>
      </c>
      <c r="G28" s="1">
        <f t="shared" si="0"/>
        <v>1.2999999999999999E-2</v>
      </c>
      <c r="H28" s="1">
        <f t="shared" si="1"/>
        <v>1.95E-2</v>
      </c>
    </row>
    <row r="29" spans="2:8" x14ac:dyDescent="0.25">
      <c r="B29" s="1">
        <v>25</v>
      </c>
      <c r="C29" s="1"/>
      <c r="D29" s="2">
        <v>7</v>
      </c>
      <c r="E29" s="1">
        <v>3</v>
      </c>
      <c r="F29" s="1">
        <v>125</v>
      </c>
      <c r="G29" s="1">
        <f t="shared" si="0"/>
        <v>3.04E-2</v>
      </c>
      <c r="H29" s="1">
        <f t="shared" si="1"/>
        <v>4.5600000000000002E-2</v>
      </c>
    </row>
    <row r="30" spans="2:8" x14ac:dyDescent="0.25">
      <c r="B30" s="2">
        <v>26</v>
      </c>
      <c r="D30" s="2">
        <v>5</v>
      </c>
      <c r="E30" s="1">
        <v>3</v>
      </c>
      <c r="F30" s="1">
        <v>125</v>
      </c>
      <c r="G30" s="1">
        <f t="shared" si="0"/>
        <v>2.1700000000000001E-2</v>
      </c>
      <c r="H30" s="1">
        <f t="shared" si="1"/>
        <v>3.2550000000000003E-2</v>
      </c>
    </row>
    <row r="31" spans="2:8" x14ac:dyDescent="0.25">
      <c r="B31" s="1">
        <v>27</v>
      </c>
      <c r="C31" s="1"/>
      <c r="D31" s="2">
        <v>0</v>
      </c>
      <c r="E31" s="1">
        <v>3</v>
      </c>
      <c r="F31" s="1">
        <v>125</v>
      </c>
      <c r="G31" s="1">
        <f t="shared" si="0"/>
        <v>0</v>
      </c>
      <c r="H31" s="1">
        <f t="shared" si="1"/>
        <v>0</v>
      </c>
    </row>
    <row r="32" spans="2:8" x14ac:dyDescent="0.25">
      <c r="B32" s="2">
        <v>28</v>
      </c>
      <c r="D32" s="2">
        <v>1</v>
      </c>
      <c r="E32" s="1">
        <v>3</v>
      </c>
      <c r="F32" s="1">
        <v>125</v>
      </c>
      <c r="G32" s="1">
        <f t="shared" si="0"/>
        <v>4.3E-3</v>
      </c>
      <c r="H32" s="1">
        <f t="shared" si="1"/>
        <v>6.45E-3</v>
      </c>
    </row>
    <row r="33" spans="2:13" x14ac:dyDescent="0.25">
      <c r="B33" s="1">
        <v>29</v>
      </c>
      <c r="C33" s="1"/>
      <c r="D33" s="2">
        <v>8</v>
      </c>
      <c r="E33" s="1">
        <v>3</v>
      </c>
      <c r="F33" s="1">
        <v>125</v>
      </c>
      <c r="G33" s="1">
        <f t="shared" si="0"/>
        <v>3.4700000000000002E-2</v>
      </c>
      <c r="H33" s="1">
        <f t="shared" si="1"/>
        <v>5.2049999999999999E-2</v>
      </c>
    </row>
    <row r="34" spans="2:13" x14ac:dyDescent="0.25">
      <c r="B34" s="2">
        <v>30</v>
      </c>
      <c r="D34" s="2">
        <v>1</v>
      </c>
      <c r="E34" s="1">
        <v>3</v>
      </c>
      <c r="F34" s="1">
        <v>125</v>
      </c>
      <c r="G34" s="1">
        <f t="shared" si="0"/>
        <v>4.3E-3</v>
      </c>
      <c r="H34" s="1">
        <f t="shared" si="1"/>
        <v>6.45E-3</v>
      </c>
    </row>
    <row r="35" spans="2:13" x14ac:dyDescent="0.25">
      <c r="B35" s="1">
        <v>31</v>
      </c>
      <c r="C35" s="1"/>
      <c r="D35" s="2">
        <v>2</v>
      </c>
      <c r="E35" s="1">
        <v>3</v>
      </c>
      <c r="F35" s="1">
        <v>125</v>
      </c>
      <c r="G35" s="1">
        <f t="shared" si="0"/>
        <v>8.6999999999999994E-3</v>
      </c>
      <c r="H35" s="1">
        <f t="shared" si="1"/>
        <v>1.3049999999999999E-2</v>
      </c>
    </row>
    <row r="36" spans="2:13" x14ac:dyDescent="0.25">
      <c r="B36" s="2">
        <v>32</v>
      </c>
      <c r="D36" s="2">
        <v>2</v>
      </c>
      <c r="E36" s="1">
        <v>3</v>
      </c>
      <c r="F36" s="1">
        <v>125</v>
      </c>
      <c r="G36" s="1">
        <f t="shared" si="0"/>
        <v>8.6999999999999994E-3</v>
      </c>
      <c r="H36" s="1">
        <f t="shared" si="1"/>
        <v>1.3049999999999999E-2</v>
      </c>
    </row>
    <row r="37" spans="2:13" x14ac:dyDescent="0.25">
      <c r="B37" s="1">
        <v>33</v>
      </c>
      <c r="C37" s="1"/>
      <c r="D37" s="2">
        <v>5</v>
      </c>
      <c r="E37" s="1">
        <v>3</v>
      </c>
      <c r="F37" s="1">
        <v>125</v>
      </c>
      <c r="G37" s="1">
        <f t="shared" si="0"/>
        <v>2.1700000000000001E-2</v>
      </c>
      <c r="H37" s="1">
        <f t="shared" si="1"/>
        <v>3.2550000000000003E-2</v>
      </c>
    </row>
    <row r="38" spans="2:13" x14ac:dyDescent="0.25">
      <c r="B38" s="12">
        <v>21</v>
      </c>
      <c r="C38" s="12"/>
      <c r="D38" s="2">
        <v>10</v>
      </c>
      <c r="E38" s="12">
        <v>3</v>
      </c>
      <c r="F38" s="12">
        <v>125</v>
      </c>
      <c r="G38" s="12">
        <f t="shared" ref="G38:G43" si="2">ROUND(((D38*E38*F38)/86400),4)</f>
        <v>4.3400000000000001E-2</v>
      </c>
      <c r="H38" s="12">
        <f t="shared" ref="H38:H43" si="3">G38*1.5</f>
        <v>6.5100000000000005E-2</v>
      </c>
    </row>
    <row r="39" spans="2:13" x14ac:dyDescent="0.25">
      <c r="B39" s="12">
        <v>53</v>
      </c>
      <c r="C39" s="12"/>
      <c r="D39" s="2">
        <v>2</v>
      </c>
      <c r="E39" s="12">
        <v>3</v>
      </c>
      <c r="F39" s="12">
        <v>125</v>
      </c>
      <c r="G39" s="12">
        <f t="shared" si="2"/>
        <v>8.6999999999999994E-3</v>
      </c>
      <c r="H39" s="12">
        <f t="shared" si="3"/>
        <v>1.3049999999999999E-2</v>
      </c>
    </row>
    <row r="40" spans="2:13" x14ac:dyDescent="0.25">
      <c r="B40" s="12">
        <v>56</v>
      </c>
      <c r="C40" s="12"/>
      <c r="D40" s="2">
        <v>11</v>
      </c>
      <c r="E40" s="12">
        <v>3</v>
      </c>
      <c r="F40" s="12">
        <v>125</v>
      </c>
      <c r="G40" s="12">
        <f t="shared" si="2"/>
        <v>4.7699999999999999E-2</v>
      </c>
      <c r="H40" s="12">
        <f t="shared" si="3"/>
        <v>7.1550000000000002E-2</v>
      </c>
    </row>
    <row r="41" spans="2:13" x14ac:dyDescent="0.25">
      <c r="B41" s="12">
        <v>57</v>
      </c>
      <c r="C41" s="12"/>
      <c r="D41" s="2">
        <v>5</v>
      </c>
      <c r="E41" s="12">
        <v>3</v>
      </c>
      <c r="F41" s="12">
        <v>125</v>
      </c>
      <c r="G41" s="12">
        <f t="shared" si="2"/>
        <v>2.1700000000000001E-2</v>
      </c>
      <c r="H41" s="12">
        <f t="shared" si="3"/>
        <v>3.2550000000000003E-2</v>
      </c>
    </row>
    <row r="42" spans="2:13" x14ac:dyDescent="0.25">
      <c r="B42" s="12">
        <v>58</v>
      </c>
      <c r="C42" s="12"/>
      <c r="D42" s="2">
        <v>2</v>
      </c>
      <c r="E42" s="12">
        <v>3</v>
      </c>
      <c r="F42" s="12">
        <v>125</v>
      </c>
      <c r="G42" s="12">
        <f t="shared" si="2"/>
        <v>8.6999999999999994E-3</v>
      </c>
      <c r="H42" s="12">
        <f t="shared" si="3"/>
        <v>1.3049999999999999E-2</v>
      </c>
    </row>
    <row r="43" spans="2:13" ht="15.75" thickBot="1" x14ac:dyDescent="0.3">
      <c r="B43" s="12">
        <v>65</v>
      </c>
      <c r="C43" s="12"/>
      <c r="D43" s="2">
        <v>1</v>
      </c>
      <c r="E43" s="12">
        <v>3</v>
      </c>
      <c r="F43" s="12">
        <v>125</v>
      </c>
      <c r="G43" s="12">
        <f t="shared" si="2"/>
        <v>4.3E-3</v>
      </c>
      <c r="H43" s="12">
        <f t="shared" si="3"/>
        <v>6.45E-3</v>
      </c>
      <c r="J43">
        <v>21</v>
      </c>
      <c r="K43">
        <f>D44-J43</f>
        <v>172</v>
      </c>
      <c r="L43">
        <v>389</v>
      </c>
      <c r="M43">
        <f>+L43-K43</f>
        <v>217</v>
      </c>
    </row>
    <row r="44" spans="2:13" ht="15.75" thickBot="1" x14ac:dyDescent="0.3">
      <c r="B44" s="7" t="s">
        <v>6</v>
      </c>
      <c r="C44" s="8"/>
      <c r="D44" s="9">
        <f>SUM(D5:D43)</f>
        <v>193</v>
      </c>
      <c r="E44" s="19" t="s">
        <v>7</v>
      </c>
      <c r="F44" s="19"/>
      <c r="G44" s="10">
        <f>SUM(G5:G43)</f>
        <v>0.83760000000000012</v>
      </c>
      <c r="H44" s="10">
        <f>SUM(H5:H37)</f>
        <v>1.0546499999999999</v>
      </c>
    </row>
    <row r="46" spans="2:13" x14ac:dyDescent="0.25">
      <c r="B46" s="20" t="s">
        <v>8</v>
      </c>
      <c r="C46" s="20"/>
      <c r="D46" s="20"/>
      <c r="E46" s="20"/>
      <c r="F46" s="20"/>
      <c r="G46" s="20"/>
      <c r="H46" s="20"/>
    </row>
    <row r="47" spans="2:13" ht="15.75" thickBot="1" x14ac:dyDescent="0.3"/>
    <row r="48" spans="2:13" ht="15.75" thickBot="1" x14ac:dyDescent="0.3">
      <c r="B48" s="3" t="s">
        <v>0</v>
      </c>
      <c r="C48" s="4"/>
      <c r="D48" s="4" t="s">
        <v>1</v>
      </c>
      <c r="E48" s="4" t="s">
        <v>2</v>
      </c>
      <c r="F48" s="4" t="s">
        <v>3</v>
      </c>
      <c r="G48" s="4" t="s">
        <v>4</v>
      </c>
      <c r="H48" s="5" t="s">
        <v>5</v>
      </c>
    </row>
    <row r="49" spans="2:8" x14ac:dyDescent="0.25">
      <c r="B49" s="1">
        <f>+B37+1</f>
        <v>34</v>
      </c>
      <c r="C49" s="1"/>
      <c r="D49" s="1">
        <v>0</v>
      </c>
      <c r="E49" s="1">
        <v>3</v>
      </c>
      <c r="F49" s="1">
        <v>125</v>
      </c>
      <c r="G49" s="1">
        <f>ROUND(((D49*E49*F49)/86400),4)</f>
        <v>0</v>
      </c>
      <c r="H49" s="1">
        <f>G49*1.5</f>
        <v>0</v>
      </c>
    </row>
    <row r="50" spans="2:8" x14ac:dyDescent="0.25">
      <c r="B50" s="2">
        <f>+B49+1</f>
        <v>35</v>
      </c>
      <c r="D50" s="2">
        <v>0</v>
      </c>
      <c r="E50" s="1">
        <v>3</v>
      </c>
      <c r="F50" s="1">
        <v>125</v>
      </c>
      <c r="G50" s="1">
        <f>ROUND(((D50*E50*F50)/86400),4)</f>
        <v>0</v>
      </c>
      <c r="H50" s="1">
        <f t="shared" ref="H50:H67" si="4">G50*1.5</f>
        <v>0</v>
      </c>
    </row>
    <row r="51" spans="2:8" x14ac:dyDescent="0.25">
      <c r="B51" s="2">
        <f t="shared" ref="B51:B67" si="5">+B50+1</f>
        <v>36</v>
      </c>
      <c r="C51" s="1"/>
      <c r="D51" s="2">
        <v>0</v>
      </c>
      <c r="E51" s="1">
        <v>3</v>
      </c>
      <c r="F51" s="1">
        <v>125</v>
      </c>
      <c r="G51" s="1">
        <f>ROUND(((D51*E51*F51)/86400),4)</f>
        <v>0</v>
      </c>
      <c r="H51" s="1">
        <f t="shared" si="4"/>
        <v>0</v>
      </c>
    </row>
    <row r="52" spans="2:8" x14ac:dyDescent="0.25">
      <c r="B52" s="2">
        <f t="shared" si="5"/>
        <v>37</v>
      </c>
      <c r="D52" s="2">
        <v>0</v>
      </c>
      <c r="E52" s="1">
        <v>3</v>
      </c>
      <c r="F52" s="1">
        <v>125</v>
      </c>
      <c r="G52" s="1">
        <f t="shared" ref="G52:G67" si="6">ROUND(((D52*E52*F52)/86400),4)</f>
        <v>0</v>
      </c>
      <c r="H52" s="1">
        <f t="shared" si="4"/>
        <v>0</v>
      </c>
    </row>
    <row r="53" spans="2:8" x14ac:dyDescent="0.25">
      <c r="B53" s="2">
        <f t="shared" si="5"/>
        <v>38</v>
      </c>
      <c r="D53" s="2">
        <v>2</v>
      </c>
      <c r="E53" s="1">
        <v>3</v>
      </c>
      <c r="F53" s="1">
        <v>125</v>
      </c>
      <c r="G53" s="1">
        <f t="shared" si="6"/>
        <v>8.6999999999999994E-3</v>
      </c>
      <c r="H53" s="1">
        <f t="shared" si="4"/>
        <v>1.3049999999999999E-2</v>
      </c>
    </row>
    <row r="54" spans="2:8" x14ac:dyDescent="0.25">
      <c r="B54" s="2">
        <f t="shared" si="5"/>
        <v>39</v>
      </c>
      <c r="D54" s="2">
        <v>3</v>
      </c>
      <c r="E54" s="1">
        <v>3</v>
      </c>
      <c r="F54" s="1">
        <v>125</v>
      </c>
      <c r="G54" s="1">
        <f t="shared" si="6"/>
        <v>1.2999999999999999E-2</v>
      </c>
      <c r="H54" s="1">
        <f t="shared" si="4"/>
        <v>1.95E-2</v>
      </c>
    </row>
    <row r="55" spans="2:8" x14ac:dyDescent="0.25">
      <c r="B55" s="2">
        <f t="shared" si="5"/>
        <v>40</v>
      </c>
      <c r="D55" s="2">
        <v>0</v>
      </c>
      <c r="E55" s="1">
        <v>3</v>
      </c>
      <c r="F55" s="1">
        <v>125</v>
      </c>
      <c r="G55" s="1">
        <f t="shared" si="6"/>
        <v>0</v>
      </c>
      <c r="H55" s="1">
        <f t="shared" si="4"/>
        <v>0</v>
      </c>
    </row>
    <row r="56" spans="2:8" x14ac:dyDescent="0.25">
      <c r="B56" s="2">
        <f t="shared" si="5"/>
        <v>41</v>
      </c>
      <c r="D56" s="2">
        <v>1</v>
      </c>
      <c r="E56" s="1">
        <v>3</v>
      </c>
      <c r="F56" s="1">
        <v>125</v>
      </c>
      <c r="G56" s="1">
        <f t="shared" si="6"/>
        <v>4.3E-3</v>
      </c>
      <c r="H56" s="1">
        <f t="shared" si="4"/>
        <v>6.45E-3</v>
      </c>
    </row>
    <row r="57" spans="2:8" x14ac:dyDescent="0.25">
      <c r="B57" s="2">
        <f t="shared" si="5"/>
        <v>42</v>
      </c>
      <c r="D57" s="2">
        <v>2</v>
      </c>
      <c r="E57" s="1">
        <v>3</v>
      </c>
      <c r="F57" s="1">
        <v>125</v>
      </c>
      <c r="G57" s="1">
        <f t="shared" si="6"/>
        <v>8.6999999999999994E-3</v>
      </c>
      <c r="H57" s="1">
        <f t="shared" si="4"/>
        <v>1.3049999999999999E-2</v>
      </c>
    </row>
    <row r="58" spans="2:8" x14ac:dyDescent="0.25">
      <c r="B58" s="2">
        <f t="shared" si="5"/>
        <v>43</v>
      </c>
      <c r="D58" s="2">
        <v>6</v>
      </c>
      <c r="E58" s="1">
        <v>3</v>
      </c>
      <c r="F58" s="1">
        <v>125</v>
      </c>
      <c r="G58" s="1">
        <f t="shared" si="6"/>
        <v>2.5999999999999999E-2</v>
      </c>
      <c r="H58" s="1">
        <f t="shared" si="4"/>
        <v>3.9E-2</v>
      </c>
    </row>
    <row r="59" spans="2:8" x14ac:dyDescent="0.25">
      <c r="B59" s="2">
        <f t="shared" si="5"/>
        <v>44</v>
      </c>
      <c r="D59" s="2">
        <v>1</v>
      </c>
      <c r="E59" s="1">
        <v>3</v>
      </c>
      <c r="F59" s="1">
        <v>125</v>
      </c>
      <c r="G59" s="1">
        <f t="shared" si="6"/>
        <v>4.3E-3</v>
      </c>
      <c r="H59" s="1">
        <f t="shared" si="4"/>
        <v>6.45E-3</v>
      </c>
    </row>
    <row r="60" spans="2:8" x14ac:dyDescent="0.25">
      <c r="B60" s="2">
        <f t="shared" si="5"/>
        <v>45</v>
      </c>
      <c r="D60" s="2">
        <v>1</v>
      </c>
      <c r="E60" s="1">
        <v>3</v>
      </c>
      <c r="F60" s="1">
        <v>125</v>
      </c>
      <c r="G60" s="1">
        <f t="shared" si="6"/>
        <v>4.3E-3</v>
      </c>
      <c r="H60" s="1">
        <f t="shared" si="4"/>
        <v>6.45E-3</v>
      </c>
    </row>
    <row r="61" spans="2:8" x14ac:dyDescent="0.25">
      <c r="B61" s="2">
        <f t="shared" si="5"/>
        <v>46</v>
      </c>
      <c r="D61" s="2">
        <v>7</v>
      </c>
      <c r="E61" s="1">
        <v>3</v>
      </c>
      <c r="F61" s="1">
        <v>125</v>
      </c>
      <c r="G61" s="1">
        <f t="shared" si="6"/>
        <v>3.04E-2</v>
      </c>
      <c r="H61" s="1">
        <f t="shared" si="4"/>
        <v>4.5600000000000002E-2</v>
      </c>
    </row>
    <row r="62" spans="2:8" x14ac:dyDescent="0.25">
      <c r="B62" s="2">
        <f t="shared" si="5"/>
        <v>47</v>
      </c>
      <c r="D62" s="2">
        <v>9</v>
      </c>
      <c r="E62" s="1">
        <v>3</v>
      </c>
      <c r="F62" s="1">
        <v>125</v>
      </c>
      <c r="G62" s="1">
        <f t="shared" si="6"/>
        <v>3.9100000000000003E-2</v>
      </c>
      <c r="H62" s="1">
        <f t="shared" si="4"/>
        <v>5.8650000000000008E-2</v>
      </c>
    </row>
    <row r="63" spans="2:8" x14ac:dyDescent="0.25">
      <c r="B63" s="2">
        <f t="shared" si="5"/>
        <v>48</v>
      </c>
      <c r="D63" s="2">
        <v>0</v>
      </c>
      <c r="E63" s="1">
        <v>3</v>
      </c>
      <c r="F63" s="1">
        <v>125</v>
      </c>
      <c r="G63" s="1">
        <f t="shared" si="6"/>
        <v>0</v>
      </c>
      <c r="H63" s="1">
        <f t="shared" si="4"/>
        <v>0</v>
      </c>
    </row>
    <row r="64" spans="2:8" x14ac:dyDescent="0.25">
      <c r="B64" s="2">
        <f t="shared" si="5"/>
        <v>49</v>
      </c>
      <c r="D64" s="2">
        <v>4</v>
      </c>
      <c r="E64" s="1">
        <v>3</v>
      </c>
      <c r="F64" s="1">
        <v>125</v>
      </c>
      <c r="G64" s="1">
        <f t="shared" si="6"/>
        <v>1.7399999999999999E-2</v>
      </c>
      <c r="H64" s="1">
        <f t="shared" si="4"/>
        <v>2.6099999999999998E-2</v>
      </c>
    </row>
    <row r="65" spans="2:8" x14ac:dyDescent="0.25">
      <c r="B65" s="2">
        <f t="shared" si="5"/>
        <v>50</v>
      </c>
      <c r="D65" s="2">
        <v>7</v>
      </c>
      <c r="E65" s="1">
        <v>3</v>
      </c>
      <c r="F65" s="1">
        <v>125</v>
      </c>
      <c r="G65" s="1">
        <f t="shared" si="6"/>
        <v>3.04E-2</v>
      </c>
      <c r="H65" s="1">
        <f t="shared" si="4"/>
        <v>4.5600000000000002E-2</v>
      </c>
    </row>
    <row r="66" spans="2:8" x14ac:dyDescent="0.25">
      <c r="B66" s="2">
        <f t="shared" si="5"/>
        <v>51</v>
      </c>
      <c r="D66" s="2">
        <v>8</v>
      </c>
      <c r="E66" s="1">
        <v>3</v>
      </c>
      <c r="F66" s="1">
        <v>125</v>
      </c>
      <c r="G66" s="1">
        <f t="shared" si="6"/>
        <v>3.4700000000000002E-2</v>
      </c>
      <c r="H66" s="1">
        <f t="shared" si="4"/>
        <v>5.2049999999999999E-2</v>
      </c>
    </row>
    <row r="67" spans="2:8" ht="15.75" thickBot="1" x14ac:dyDescent="0.3">
      <c r="B67" s="2">
        <f t="shared" si="5"/>
        <v>52</v>
      </c>
      <c r="D67" s="2">
        <f>4+'ZONA 3 AMPLIACION EL MANZANO'!D24+'ZONA 3 AMPLIACION EL MANZANO'!D56</f>
        <v>122</v>
      </c>
      <c r="E67" s="1">
        <v>3</v>
      </c>
      <c r="F67" s="1">
        <v>125</v>
      </c>
      <c r="G67" s="1">
        <f t="shared" si="6"/>
        <v>0.52949999999999997</v>
      </c>
      <c r="H67" s="1">
        <f t="shared" si="4"/>
        <v>0.7942499999999999</v>
      </c>
    </row>
    <row r="68" spans="2:8" ht="15.75" thickBot="1" x14ac:dyDescent="0.3">
      <c r="B68" s="6" t="s">
        <v>6</v>
      </c>
      <c r="C68" s="6"/>
      <c r="D68" s="9">
        <f>SUM(D49:D67)</f>
        <v>173</v>
      </c>
      <c r="E68" s="19" t="s">
        <v>7</v>
      </c>
      <c r="F68" s="19"/>
      <c r="G68" s="10">
        <f>SUM(G49:G67)</f>
        <v>0.75079999999999991</v>
      </c>
      <c r="H68" s="10">
        <f>SUM(H49:H67)</f>
        <v>1.1261999999999999</v>
      </c>
    </row>
    <row r="69" spans="2:8" ht="15.75" thickBot="1" x14ac:dyDescent="0.3"/>
    <row r="70" spans="2:8" ht="15.75" thickBot="1" x14ac:dyDescent="0.3">
      <c r="B70" s="11" t="s">
        <v>9</v>
      </c>
      <c r="D70" s="9">
        <f>+D68+D44</f>
        <v>366</v>
      </c>
    </row>
    <row r="71" spans="2:8" x14ac:dyDescent="0.25">
      <c r="B71" s="16" t="s">
        <v>11</v>
      </c>
      <c r="D71" s="16">
        <f>+'ZONA 2 BAJA EST.MET'!D60</f>
        <v>463</v>
      </c>
    </row>
    <row r="72" spans="2:8" x14ac:dyDescent="0.25">
      <c r="B72" s="2" t="s">
        <v>12</v>
      </c>
      <c r="D72" s="2">
        <f>+'ZONA 1'!D48+'ZONA 1'!C48</f>
        <v>388</v>
      </c>
    </row>
    <row r="74" spans="2:8" x14ac:dyDescent="0.25">
      <c r="B74" s="2" t="s">
        <v>13</v>
      </c>
      <c r="D74" s="2">
        <f>SUM(D70:D73)</f>
        <v>1217</v>
      </c>
    </row>
    <row r="75" spans="2:8" x14ac:dyDescent="0.25">
      <c r="B75" s="2" t="s">
        <v>18</v>
      </c>
      <c r="D75" s="2">
        <v>69</v>
      </c>
    </row>
    <row r="76" spans="2:8" x14ac:dyDescent="0.25">
      <c r="D76" s="2">
        <f>+D75+D74</f>
        <v>1286</v>
      </c>
    </row>
  </sheetData>
  <mergeCells count="4">
    <mergeCell ref="E44:F44"/>
    <mergeCell ref="B46:H46"/>
    <mergeCell ref="E68:F68"/>
    <mergeCell ref="B2:I2"/>
  </mergeCells>
  <pageMargins left="0.7" right="0.7" top="0.75" bottom="0.75" header="0.3" footer="0.3"/>
  <pageSetup paperSize="9" scale="86" orientation="portrait" r:id="rId1"/>
  <rowBreaks count="1" manualBreakCount="1">
    <brk id="44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topLeftCell="A10" zoomScale="60" zoomScaleNormal="100" workbookViewId="0">
      <selection activeCell="A3" sqref="A3:H3"/>
    </sheetView>
  </sheetViews>
  <sheetFormatPr baseColWidth="10" defaultRowHeight="15" x14ac:dyDescent="0.25"/>
  <cols>
    <col min="1" max="1" width="4.5703125" customWidth="1"/>
    <col min="8" max="8" width="15.140625" customWidth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x14ac:dyDescent="0.25">
      <c r="B2" s="2"/>
      <c r="C2" s="2"/>
      <c r="D2" s="2"/>
      <c r="E2" s="2"/>
      <c r="F2" s="2"/>
      <c r="G2" s="2"/>
      <c r="H2" s="2"/>
    </row>
    <row r="3" spans="1:8" ht="15.75" thickBot="1" x14ac:dyDescent="0.3">
      <c r="A3" s="21" t="s">
        <v>20</v>
      </c>
      <c r="B3" s="21"/>
      <c r="C3" s="21"/>
      <c r="D3" s="21"/>
      <c r="E3" s="21"/>
      <c r="F3" s="21"/>
      <c r="G3" s="21"/>
      <c r="H3" s="21"/>
    </row>
    <row r="4" spans="1:8" ht="15.75" thickBot="1" x14ac:dyDescent="0.3">
      <c r="B4" s="3" t="s">
        <v>0</v>
      </c>
      <c r="C4" s="4"/>
      <c r="D4" s="4" t="s">
        <v>1</v>
      </c>
      <c r="E4" s="4" t="s">
        <v>2</v>
      </c>
      <c r="F4" s="4" t="s">
        <v>3</v>
      </c>
      <c r="G4" s="4" t="s">
        <v>4</v>
      </c>
      <c r="H4" s="5" t="s">
        <v>5</v>
      </c>
    </row>
    <row r="5" spans="1:8" x14ac:dyDescent="0.25">
      <c r="B5" s="13">
        <v>152</v>
      </c>
      <c r="C5" s="13"/>
      <c r="D5" s="13">
        <v>7</v>
      </c>
      <c r="E5" s="13">
        <v>3</v>
      </c>
      <c r="F5" s="13">
        <v>125</v>
      </c>
      <c r="G5" s="13">
        <f>ROUND(((D5*E5*F5)/86400),4)</f>
        <v>3.04E-2</v>
      </c>
      <c r="H5" s="13">
        <f>G5*1.5</f>
        <v>4.5600000000000002E-2</v>
      </c>
    </row>
    <row r="6" spans="1:8" x14ac:dyDescent="0.25">
      <c r="B6" s="2">
        <f>+B5+1</f>
        <v>153</v>
      </c>
      <c r="C6" s="2"/>
      <c r="D6" s="2">
        <v>2</v>
      </c>
      <c r="E6" s="13">
        <v>3</v>
      </c>
      <c r="F6" s="13">
        <v>125</v>
      </c>
      <c r="G6" s="13">
        <f t="shared" ref="G6:G41" si="0">ROUND(((D6*E6*F6)/86400),4)</f>
        <v>8.6999999999999994E-3</v>
      </c>
      <c r="H6" s="13">
        <f t="shared" ref="H6:H41" si="1">G6*1.5</f>
        <v>1.3049999999999999E-2</v>
      </c>
    </row>
    <row r="7" spans="1:8" x14ac:dyDescent="0.25">
      <c r="B7" s="2">
        <f t="shared" ref="B7:B59" si="2">+B6+1</f>
        <v>154</v>
      </c>
      <c r="C7" s="13"/>
      <c r="D7" s="2">
        <v>7</v>
      </c>
      <c r="E7" s="13">
        <v>3</v>
      </c>
      <c r="F7" s="13">
        <v>125</v>
      </c>
      <c r="G7" s="13">
        <f t="shared" si="0"/>
        <v>3.04E-2</v>
      </c>
      <c r="H7" s="13">
        <f t="shared" si="1"/>
        <v>4.5600000000000002E-2</v>
      </c>
    </row>
    <row r="8" spans="1:8" x14ac:dyDescent="0.25">
      <c r="B8" s="2">
        <f t="shared" si="2"/>
        <v>155</v>
      </c>
      <c r="C8" s="2"/>
      <c r="D8" s="2">
        <v>2</v>
      </c>
      <c r="E8" s="13">
        <v>3</v>
      </c>
      <c r="F8" s="13">
        <v>125</v>
      </c>
      <c r="G8" s="13">
        <f t="shared" si="0"/>
        <v>8.6999999999999994E-3</v>
      </c>
      <c r="H8" s="13">
        <f t="shared" si="1"/>
        <v>1.3049999999999999E-2</v>
      </c>
    </row>
    <row r="9" spans="1:8" x14ac:dyDescent="0.25">
      <c r="B9" s="2">
        <f t="shared" si="2"/>
        <v>156</v>
      </c>
      <c r="C9" s="13"/>
      <c r="D9" s="2">
        <v>5</v>
      </c>
      <c r="E9" s="13">
        <v>3</v>
      </c>
      <c r="F9" s="13">
        <v>125</v>
      </c>
      <c r="G9" s="13">
        <f t="shared" si="0"/>
        <v>2.1700000000000001E-2</v>
      </c>
      <c r="H9" s="13">
        <f t="shared" si="1"/>
        <v>3.2550000000000003E-2</v>
      </c>
    </row>
    <row r="10" spans="1:8" x14ac:dyDescent="0.25">
      <c r="B10" s="2">
        <f t="shared" si="2"/>
        <v>157</v>
      </c>
      <c r="C10" s="2"/>
      <c r="D10" s="2">
        <v>3</v>
      </c>
      <c r="E10" s="13">
        <v>3</v>
      </c>
      <c r="F10" s="13">
        <v>125</v>
      </c>
      <c r="G10" s="13">
        <f t="shared" si="0"/>
        <v>1.2999999999999999E-2</v>
      </c>
      <c r="H10" s="13">
        <f t="shared" si="1"/>
        <v>1.95E-2</v>
      </c>
    </row>
    <row r="11" spans="1:8" x14ac:dyDescent="0.25">
      <c r="B11" s="2">
        <f t="shared" si="2"/>
        <v>158</v>
      </c>
      <c r="C11" s="13"/>
      <c r="D11" s="2">
        <v>5</v>
      </c>
      <c r="E11" s="13">
        <v>3</v>
      </c>
      <c r="F11" s="13">
        <v>125</v>
      </c>
      <c r="G11" s="13">
        <f t="shared" si="0"/>
        <v>2.1700000000000001E-2</v>
      </c>
      <c r="H11" s="13">
        <f t="shared" si="1"/>
        <v>3.2550000000000003E-2</v>
      </c>
    </row>
    <row r="12" spans="1:8" x14ac:dyDescent="0.25">
      <c r="B12" s="2">
        <f t="shared" si="2"/>
        <v>159</v>
      </c>
      <c r="C12" s="2"/>
      <c r="D12" s="2">
        <v>0</v>
      </c>
      <c r="E12" s="13">
        <v>3</v>
      </c>
      <c r="F12" s="13">
        <v>125</v>
      </c>
      <c r="G12" s="13">
        <f t="shared" si="0"/>
        <v>0</v>
      </c>
      <c r="H12" s="13">
        <f t="shared" si="1"/>
        <v>0</v>
      </c>
    </row>
    <row r="13" spans="1:8" x14ac:dyDescent="0.25">
      <c r="B13" s="2">
        <f t="shared" si="2"/>
        <v>160</v>
      </c>
      <c r="C13" s="13"/>
      <c r="D13" s="2">
        <v>2</v>
      </c>
      <c r="E13" s="13">
        <v>3</v>
      </c>
      <c r="F13" s="13">
        <v>125</v>
      </c>
      <c r="G13" s="13">
        <f t="shared" si="0"/>
        <v>8.6999999999999994E-3</v>
      </c>
      <c r="H13" s="13">
        <f t="shared" si="1"/>
        <v>1.3049999999999999E-2</v>
      </c>
    </row>
    <row r="14" spans="1:8" x14ac:dyDescent="0.25">
      <c r="B14" s="2">
        <f t="shared" si="2"/>
        <v>161</v>
      </c>
      <c r="C14" s="2"/>
      <c r="D14" s="2">
        <v>8</v>
      </c>
      <c r="E14" s="13">
        <v>3</v>
      </c>
      <c r="F14" s="13">
        <v>125</v>
      </c>
      <c r="G14" s="13">
        <f t="shared" si="0"/>
        <v>3.4700000000000002E-2</v>
      </c>
      <c r="H14" s="13">
        <f t="shared" si="1"/>
        <v>5.2049999999999999E-2</v>
      </c>
    </row>
    <row r="15" spans="1:8" x14ac:dyDescent="0.25">
      <c r="B15" s="2">
        <f t="shared" si="2"/>
        <v>162</v>
      </c>
      <c r="C15" s="13"/>
      <c r="D15" s="2">
        <v>7</v>
      </c>
      <c r="E15" s="13">
        <v>3</v>
      </c>
      <c r="F15" s="13">
        <v>125</v>
      </c>
      <c r="G15" s="13">
        <f t="shared" si="0"/>
        <v>3.04E-2</v>
      </c>
      <c r="H15" s="13">
        <f t="shared" si="1"/>
        <v>4.5600000000000002E-2</v>
      </c>
    </row>
    <row r="16" spans="1:8" x14ac:dyDescent="0.25">
      <c r="B16" s="2">
        <f t="shared" si="2"/>
        <v>163</v>
      </c>
      <c r="C16" s="2"/>
      <c r="D16" s="2">
        <v>6</v>
      </c>
      <c r="E16" s="13">
        <v>3</v>
      </c>
      <c r="F16" s="13">
        <v>125</v>
      </c>
      <c r="G16" s="13">
        <f t="shared" si="0"/>
        <v>2.5999999999999999E-2</v>
      </c>
      <c r="H16" s="13">
        <f t="shared" si="1"/>
        <v>3.9E-2</v>
      </c>
    </row>
    <row r="17" spans="2:8" x14ac:dyDescent="0.25">
      <c r="B17" s="2">
        <f t="shared" si="2"/>
        <v>164</v>
      </c>
      <c r="C17" s="13"/>
      <c r="D17" s="2">
        <v>2</v>
      </c>
      <c r="E17" s="13">
        <v>3</v>
      </c>
      <c r="F17" s="13">
        <v>125</v>
      </c>
      <c r="G17" s="13">
        <f t="shared" si="0"/>
        <v>8.6999999999999994E-3</v>
      </c>
      <c r="H17" s="13">
        <f t="shared" si="1"/>
        <v>1.3049999999999999E-2</v>
      </c>
    </row>
    <row r="18" spans="2:8" x14ac:dyDescent="0.25">
      <c r="B18" s="2">
        <f t="shared" si="2"/>
        <v>165</v>
      </c>
      <c r="C18" s="2"/>
      <c r="D18" s="2">
        <v>3</v>
      </c>
      <c r="E18" s="13">
        <v>3</v>
      </c>
      <c r="F18" s="13">
        <v>125</v>
      </c>
      <c r="G18" s="13">
        <f t="shared" si="0"/>
        <v>1.2999999999999999E-2</v>
      </c>
      <c r="H18" s="13">
        <f t="shared" si="1"/>
        <v>1.95E-2</v>
      </c>
    </row>
    <row r="19" spans="2:8" x14ac:dyDescent="0.25">
      <c r="B19" s="2">
        <f t="shared" si="2"/>
        <v>166</v>
      </c>
      <c r="C19" s="13"/>
      <c r="D19" s="2">
        <v>3</v>
      </c>
      <c r="E19" s="13">
        <v>3</v>
      </c>
      <c r="F19" s="13">
        <v>125</v>
      </c>
      <c r="G19" s="13">
        <f t="shared" si="0"/>
        <v>1.2999999999999999E-2</v>
      </c>
      <c r="H19" s="13">
        <f t="shared" si="1"/>
        <v>1.95E-2</v>
      </c>
    </row>
    <row r="20" spans="2:8" x14ac:dyDescent="0.25">
      <c r="B20" s="2">
        <f t="shared" si="2"/>
        <v>167</v>
      </c>
      <c r="C20" s="2"/>
      <c r="D20" s="2">
        <v>12</v>
      </c>
      <c r="E20" s="13">
        <v>3</v>
      </c>
      <c r="F20" s="13">
        <v>125</v>
      </c>
      <c r="G20" s="13">
        <f t="shared" si="0"/>
        <v>5.21E-2</v>
      </c>
      <c r="H20" s="13">
        <f t="shared" si="1"/>
        <v>7.8149999999999997E-2</v>
      </c>
    </row>
    <row r="21" spans="2:8" x14ac:dyDescent="0.25">
      <c r="B21" s="2">
        <f t="shared" si="2"/>
        <v>168</v>
      </c>
      <c r="C21" s="13"/>
      <c r="D21" s="2">
        <v>22</v>
      </c>
      <c r="E21" s="13">
        <v>3</v>
      </c>
      <c r="F21" s="13">
        <v>125</v>
      </c>
      <c r="G21" s="13">
        <f t="shared" si="0"/>
        <v>9.5500000000000002E-2</v>
      </c>
      <c r="H21" s="13">
        <f t="shared" si="1"/>
        <v>0.14324999999999999</v>
      </c>
    </row>
    <row r="22" spans="2:8" x14ac:dyDescent="0.25">
      <c r="B22" s="2">
        <f t="shared" si="2"/>
        <v>169</v>
      </c>
      <c r="C22" s="2"/>
      <c r="D22" s="2">
        <v>6</v>
      </c>
      <c r="E22" s="13">
        <v>3</v>
      </c>
      <c r="F22" s="13">
        <v>125</v>
      </c>
      <c r="G22" s="13">
        <f t="shared" si="0"/>
        <v>2.5999999999999999E-2</v>
      </c>
      <c r="H22" s="13">
        <f t="shared" si="1"/>
        <v>3.9E-2</v>
      </c>
    </row>
    <row r="23" spans="2:8" x14ac:dyDescent="0.25">
      <c r="B23" s="2">
        <f t="shared" si="2"/>
        <v>170</v>
      </c>
      <c r="C23" s="13"/>
      <c r="D23" s="2">
        <v>20</v>
      </c>
      <c r="E23" s="13">
        <v>3</v>
      </c>
      <c r="F23" s="13">
        <v>125</v>
      </c>
      <c r="G23" s="13">
        <f t="shared" si="0"/>
        <v>8.6800000000000002E-2</v>
      </c>
      <c r="H23" s="13">
        <f t="shared" si="1"/>
        <v>0.13020000000000001</v>
      </c>
    </row>
    <row r="24" spans="2:8" x14ac:dyDescent="0.25">
      <c r="B24" s="2">
        <f t="shared" si="2"/>
        <v>171</v>
      </c>
      <c r="C24" s="2"/>
      <c r="D24" s="2">
        <v>5</v>
      </c>
      <c r="E24" s="13">
        <v>3</v>
      </c>
      <c r="F24" s="13">
        <v>125</v>
      </c>
      <c r="G24" s="13">
        <f t="shared" si="0"/>
        <v>2.1700000000000001E-2</v>
      </c>
      <c r="H24" s="13">
        <f t="shared" si="1"/>
        <v>3.2550000000000003E-2</v>
      </c>
    </row>
    <row r="25" spans="2:8" x14ac:dyDescent="0.25">
      <c r="B25" s="2">
        <f t="shared" si="2"/>
        <v>172</v>
      </c>
      <c r="C25" s="13"/>
      <c r="D25" s="2">
        <v>0</v>
      </c>
      <c r="E25" s="13">
        <v>3</v>
      </c>
      <c r="F25" s="13">
        <v>125</v>
      </c>
      <c r="G25" s="13">
        <f t="shared" si="0"/>
        <v>0</v>
      </c>
      <c r="H25" s="13">
        <f t="shared" si="1"/>
        <v>0</v>
      </c>
    </row>
    <row r="26" spans="2:8" x14ac:dyDescent="0.25">
      <c r="B26" s="2">
        <f t="shared" si="2"/>
        <v>173</v>
      </c>
      <c r="C26" s="2"/>
      <c r="D26" s="2">
        <v>6</v>
      </c>
      <c r="E26" s="13">
        <v>3</v>
      </c>
      <c r="F26" s="13">
        <v>125</v>
      </c>
      <c r="G26" s="13">
        <f t="shared" si="0"/>
        <v>2.5999999999999999E-2</v>
      </c>
      <c r="H26" s="13">
        <f t="shared" si="1"/>
        <v>3.9E-2</v>
      </c>
    </row>
    <row r="27" spans="2:8" x14ac:dyDescent="0.25">
      <c r="B27" s="2">
        <f t="shared" si="2"/>
        <v>174</v>
      </c>
      <c r="C27" s="13"/>
      <c r="D27" s="2">
        <v>4</v>
      </c>
      <c r="E27" s="13">
        <v>3</v>
      </c>
      <c r="F27" s="13">
        <v>125</v>
      </c>
      <c r="G27" s="13">
        <f t="shared" si="0"/>
        <v>1.7399999999999999E-2</v>
      </c>
      <c r="H27" s="13">
        <f t="shared" si="1"/>
        <v>2.6099999999999998E-2</v>
      </c>
    </row>
    <row r="28" spans="2:8" x14ac:dyDescent="0.25">
      <c r="B28" s="2">
        <f t="shared" si="2"/>
        <v>175</v>
      </c>
      <c r="C28" s="2"/>
      <c r="D28" s="2">
        <v>5</v>
      </c>
      <c r="E28" s="13">
        <v>3</v>
      </c>
      <c r="F28" s="13">
        <v>125</v>
      </c>
      <c r="G28" s="13">
        <f t="shared" si="0"/>
        <v>2.1700000000000001E-2</v>
      </c>
      <c r="H28" s="13">
        <f t="shared" si="1"/>
        <v>3.2550000000000003E-2</v>
      </c>
    </row>
    <row r="29" spans="2:8" x14ac:dyDescent="0.25">
      <c r="B29" s="2">
        <f t="shared" si="2"/>
        <v>176</v>
      </c>
      <c r="C29" s="13"/>
      <c r="D29" s="2">
        <v>17</v>
      </c>
      <c r="E29" s="13">
        <v>3</v>
      </c>
      <c r="F29" s="13">
        <v>125</v>
      </c>
      <c r="G29" s="13">
        <f t="shared" si="0"/>
        <v>7.3800000000000004E-2</v>
      </c>
      <c r="H29" s="13">
        <f t="shared" si="1"/>
        <v>0.11070000000000001</v>
      </c>
    </row>
    <row r="30" spans="2:8" x14ac:dyDescent="0.25">
      <c r="B30" s="2">
        <f t="shared" si="2"/>
        <v>177</v>
      </c>
      <c r="C30" s="2"/>
      <c r="D30" s="2">
        <v>13</v>
      </c>
      <c r="E30" s="13">
        <v>3</v>
      </c>
      <c r="F30" s="13">
        <v>125</v>
      </c>
      <c r="G30" s="13">
        <f t="shared" si="0"/>
        <v>5.6399999999999999E-2</v>
      </c>
      <c r="H30" s="13">
        <f t="shared" si="1"/>
        <v>8.4599999999999995E-2</v>
      </c>
    </row>
    <row r="31" spans="2:8" x14ac:dyDescent="0.25">
      <c r="B31" s="2">
        <f t="shared" si="2"/>
        <v>178</v>
      </c>
      <c r="C31" s="13"/>
      <c r="D31" s="2">
        <v>10</v>
      </c>
      <c r="E31" s="13">
        <v>3</v>
      </c>
      <c r="F31" s="13">
        <v>125</v>
      </c>
      <c r="G31" s="13">
        <f t="shared" si="0"/>
        <v>4.3400000000000001E-2</v>
      </c>
      <c r="H31" s="13">
        <f t="shared" si="1"/>
        <v>6.5100000000000005E-2</v>
      </c>
    </row>
    <row r="32" spans="2:8" x14ac:dyDescent="0.25">
      <c r="B32" s="2">
        <f t="shared" si="2"/>
        <v>179</v>
      </c>
      <c r="C32" s="2"/>
      <c r="D32" s="2">
        <v>5</v>
      </c>
      <c r="E32" s="13">
        <v>3</v>
      </c>
      <c r="F32" s="13">
        <v>125</v>
      </c>
      <c r="G32" s="13">
        <f t="shared" si="0"/>
        <v>2.1700000000000001E-2</v>
      </c>
      <c r="H32" s="13">
        <f t="shared" si="1"/>
        <v>3.2550000000000003E-2</v>
      </c>
    </row>
    <row r="33" spans="2:8" x14ac:dyDescent="0.25">
      <c r="B33" s="2">
        <f t="shared" si="2"/>
        <v>180</v>
      </c>
      <c r="C33" s="13"/>
      <c r="D33" s="2">
        <v>5</v>
      </c>
      <c r="E33" s="13">
        <v>3</v>
      </c>
      <c r="F33" s="13">
        <v>125</v>
      </c>
      <c r="G33" s="13">
        <f t="shared" si="0"/>
        <v>2.1700000000000001E-2</v>
      </c>
      <c r="H33" s="13">
        <f t="shared" si="1"/>
        <v>3.2550000000000003E-2</v>
      </c>
    </row>
    <row r="34" spans="2:8" x14ac:dyDescent="0.25">
      <c r="B34" s="2">
        <f t="shared" si="2"/>
        <v>181</v>
      </c>
      <c r="C34" s="2"/>
      <c r="D34" s="2">
        <v>6</v>
      </c>
      <c r="E34" s="13">
        <v>3</v>
      </c>
      <c r="F34" s="13">
        <v>125</v>
      </c>
      <c r="G34" s="13">
        <f t="shared" si="0"/>
        <v>2.5999999999999999E-2</v>
      </c>
      <c r="H34" s="13">
        <f t="shared" si="1"/>
        <v>3.9E-2</v>
      </c>
    </row>
    <row r="35" spans="2:8" x14ac:dyDescent="0.25">
      <c r="B35" s="2">
        <f t="shared" si="2"/>
        <v>182</v>
      </c>
      <c r="C35" s="13"/>
      <c r="D35" s="2">
        <v>4</v>
      </c>
      <c r="E35" s="13">
        <v>3</v>
      </c>
      <c r="F35" s="13">
        <v>125</v>
      </c>
      <c r="G35" s="13">
        <f t="shared" si="0"/>
        <v>1.7399999999999999E-2</v>
      </c>
      <c r="H35" s="13">
        <f t="shared" si="1"/>
        <v>2.6099999999999998E-2</v>
      </c>
    </row>
    <row r="36" spans="2:8" x14ac:dyDescent="0.25">
      <c r="B36" s="2">
        <f t="shared" si="2"/>
        <v>183</v>
      </c>
      <c r="C36" s="2"/>
      <c r="D36" s="2">
        <v>10</v>
      </c>
      <c r="E36" s="13">
        <v>3</v>
      </c>
      <c r="F36" s="13">
        <v>125</v>
      </c>
      <c r="G36" s="13">
        <f t="shared" si="0"/>
        <v>4.3400000000000001E-2</v>
      </c>
      <c r="H36" s="13">
        <f t="shared" si="1"/>
        <v>6.5100000000000005E-2</v>
      </c>
    </row>
    <row r="37" spans="2:8" x14ac:dyDescent="0.25">
      <c r="B37" s="2">
        <f t="shared" si="2"/>
        <v>184</v>
      </c>
      <c r="C37" s="13"/>
      <c r="D37" s="2">
        <v>5</v>
      </c>
      <c r="E37" s="13">
        <v>3</v>
      </c>
      <c r="F37" s="13">
        <v>125</v>
      </c>
      <c r="G37" s="13">
        <f t="shared" si="0"/>
        <v>2.1700000000000001E-2</v>
      </c>
      <c r="H37" s="13">
        <f t="shared" si="1"/>
        <v>3.2550000000000003E-2</v>
      </c>
    </row>
    <row r="38" spans="2:8" x14ac:dyDescent="0.25">
      <c r="B38" s="2">
        <f t="shared" si="2"/>
        <v>185</v>
      </c>
      <c r="C38" s="13"/>
      <c r="D38" s="2">
        <v>8</v>
      </c>
      <c r="E38" s="13">
        <v>3</v>
      </c>
      <c r="F38" s="13">
        <v>125</v>
      </c>
      <c r="G38" s="13">
        <f t="shared" si="0"/>
        <v>3.4700000000000002E-2</v>
      </c>
      <c r="H38" s="13">
        <f t="shared" si="1"/>
        <v>5.2049999999999999E-2</v>
      </c>
    </row>
    <row r="39" spans="2:8" x14ac:dyDescent="0.25">
      <c r="B39" s="2">
        <f t="shared" si="2"/>
        <v>186</v>
      </c>
      <c r="C39" s="13"/>
      <c r="D39" s="2">
        <v>10</v>
      </c>
      <c r="E39" s="13">
        <v>3</v>
      </c>
      <c r="F39" s="13">
        <v>125</v>
      </c>
      <c r="G39" s="13">
        <f t="shared" si="0"/>
        <v>4.3400000000000001E-2</v>
      </c>
      <c r="H39" s="13">
        <f t="shared" si="1"/>
        <v>6.5100000000000005E-2</v>
      </c>
    </row>
    <row r="40" spans="2:8" x14ac:dyDescent="0.25">
      <c r="B40" s="2">
        <f t="shared" si="2"/>
        <v>187</v>
      </c>
      <c r="C40" s="13"/>
      <c r="D40" s="2">
        <v>25</v>
      </c>
      <c r="E40" s="13">
        <v>3</v>
      </c>
      <c r="F40" s="13">
        <v>125</v>
      </c>
      <c r="G40" s="13">
        <f t="shared" si="0"/>
        <v>0.1085</v>
      </c>
      <c r="H40" s="13">
        <f t="shared" si="1"/>
        <v>0.16275000000000001</v>
      </c>
    </row>
    <row r="41" spans="2:8" x14ac:dyDescent="0.25">
      <c r="B41" s="2">
        <f t="shared" si="2"/>
        <v>188</v>
      </c>
      <c r="C41" s="13"/>
      <c r="D41" s="2">
        <v>8</v>
      </c>
      <c r="E41" s="13">
        <v>3</v>
      </c>
      <c r="F41" s="13">
        <v>125</v>
      </c>
      <c r="G41" s="13">
        <f t="shared" si="0"/>
        <v>3.4700000000000002E-2</v>
      </c>
      <c r="H41" s="13">
        <f t="shared" si="1"/>
        <v>5.2049999999999999E-2</v>
      </c>
    </row>
    <row r="42" spans="2:8" x14ac:dyDescent="0.25">
      <c r="B42" s="2">
        <f t="shared" si="2"/>
        <v>189</v>
      </c>
      <c r="C42" s="15"/>
      <c r="D42" s="2">
        <v>12</v>
      </c>
      <c r="E42" s="15">
        <v>3</v>
      </c>
      <c r="F42" s="15">
        <v>125</v>
      </c>
      <c r="G42" s="15">
        <f t="shared" ref="G42:G57" si="3">ROUND(((D42*E42*F42)/86400),4)</f>
        <v>5.21E-2</v>
      </c>
      <c r="H42" s="15">
        <f t="shared" ref="H42:H57" si="4">G42*1.5</f>
        <v>7.8149999999999997E-2</v>
      </c>
    </row>
    <row r="43" spans="2:8" x14ac:dyDescent="0.25">
      <c r="B43" s="2">
        <f t="shared" si="2"/>
        <v>190</v>
      </c>
      <c r="C43" s="15"/>
      <c r="D43" s="2">
        <v>0</v>
      </c>
      <c r="E43" s="15">
        <v>3</v>
      </c>
      <c r="F43" s="15">
        <v>125</v>
      </c>
      <c r="G43" s="15">
        <f t="shared" si="3"/>
        <v>0</v>
      </c>
      <c r="H43" s="15">
        <f t="shared" si="4"/>
        <v>0</v>
      </c>
    </row>
    <row r="44" spans="2:8" x14ac:dyDescent="0.25">
      <c r="B44" s="2">
        <f t="shared" si="2"/>
        <v>191</v>
      </c>
      <c r="C44" s="15"/>
      <c r="D44" s="2">
        <v>8</v>
      </c>
      <c r="E44" s="15">
        <v>3</v>
      </c>
      <c r="F44" s="15">
        <v>125</v>
      </c>
      <c r="G44" s="15">
        <f t="shared" si="3"/>
        <v>3.4700000000000002E-2</v>
      </c>
      <c r="H44" s="15">
        <f t="shared" si="4"/>
        <v>5.2049999999999999E-2</v>
      </c>
    </row>
    <row r="45" spans="2:8" x14ac:dyDescent="0.25">
      <c r="B45" s="2">
        <f t="shared" si="2"/>
        <v>192</v>
      </c>
      <c r="C45" s="15"/>
      <c r="D45" s="2">
        <v>6</v>
      </c>
      <c r="E45" s="15">
        <v>3</v>
      </c>
      <c r="F45" s="15">
        <v>125</v>
      </c>
      <c r="G45" s="15">
        <f t="shared" si="3"/>
        <v>2.5999999999999999E-2</v>
      </c>
      <c r="H45" s="15">
        <f t="shared" si="4"/>
        <v>3.9E-2</v>
      </c>
    </row>
    <row r="46" spans="2:8" x14ac:dyDescent="0.25">
      <c r="B46" s="2">
        <f t="shared" si="2"/>
        <v>193</v>
      </c>
      <c r="C46" s="15"/>
      <c r="D46" s="2">
        <v>4</v>
      </c>
      <c r="E46" s="15">
        <v>3</v>
      </c>
      <c r="F46" s="15">
        <v>125</v>
      </c>
      <c r="G46" s="15">
        <f t="shared" si="3"/>
        <v>1.7399999999999999E-2</v>
      </c>
      <c r="H46" s="15">
        <f t="shared" si="4"/>
        <v>2.6099999999999998E-2</v>
      </c>
    </row>
    <row r="47" spans="2:8" x14ac:dyDescent="0.25">
      <c r="B47" s="2">
        <f t="shared" si="2"/>
        <v>194</v>
      </c>
      <c r="C47" s="15"/>
      <c r="D47" s="2">
        <v>9</v>
      </c>
      <c r="E47" s="15">
        <v>3</v>
      </c>
      <c r="F47" s="15">
        <v>125</v>
      </c>
      <c r="G47" s="15">
        <f t="shared" si="3"/>
        <v>3.9100000000000003E-2</v>
      </c>
      <c r="H47" s="15">
        <f t="shared" si="4"/>
        <v>5.8650000000000008E-2</v>
      </c>
    </row>
    <row r="48" spans="2:8" x14ac:dyDescent="0.25">
      <c r="B48" s="2">
        <f t="shared" si="2"/>
        <v>195</v>
      </c>
      <c r="C48" s="15"/>
      <c r="D48" s="2">
        <v>6</v>
      </c>
      <c r="E48" s="15">
        <v>3</v>
      </c>
      <c r="F48" s="15">
        <v>125</v>
      </c>
      <c r="G48" s="15">
        <f t="shared" si="3"/>
        <v>2.5999999999999999E-2</v>
      </c>
      <c r="H48" s="15">
        <f t="shared" si="4"/>
        <v>3.9E-2</v>
      </c>
    </row>
    <row r="49" spans="2:8" x14ac:dyDescent="0.25">
      <c r="B49" s="2">
        <f t="shared" si="2"/>
        <v>196</v>
      </c>
      <c r="C49" s="15"/>
      <c r="D49" s="2">
        <v>5</v>
      </c>
      <c r="E49" s="15">
        <v>3</v>
      </c>
      <c r="F49" s="15">
        <v>125</v>
      </c>
      <c r="G49" s="15">
        <f t="shared" si="3"/>
        <v>2.1700000000000001E-2</v>
      </c>
      <c r="H49" s="15">
        <f t="shared" si="4"/>
        <v>3.2550000000000003E-2</v>
      </c>
    </row>
    <row r="50" spans="2:8" x14ac:dyDescent="0.25">
      <c r="B50" s="2">
        <f t="shared" si="2"/>
        <v>197</v>
      </c>
      <c r="C50" s="15"/>
      <c r="D50" s="2">
        <v>5</v>
      </c>
      <c r="E50" s="15">
        <v>3</v>
      </c>
      <c r="F50" s="15">
        <v>125</v>
      </c>
      <c r="G50" s="15">
        <f t="shared" si="3"/>
        <v>2.1700000000000001E-2</v>
      </c>
      <c r="H50" s="15">
        <f t="shared" si="4"/>
        <v>3.2550000000000003E-2</v>
      </c>
    </row>
    <row r="51" spans="2:8" x14ac:dyDescent="0.25">
      <c r="B51" s="2">
        <f t="shared" si="2"/>
        <v>198</v>
      </c>
      <c r="C51" s="15"/>
      <c r="D51" s="2">
        <v>10</v>
      </c>
      <c r="E51" s="15">
        <v>3</v>
      </c>
      <c r="F51" s="15">
        <v>125</v>
      </c>
      <c r="G51" s="15">
        <f t="shared" si="3"/>
        <v>4.3400000000000001E-2</v>
      </c>
      <c r="H51" s="15">
        <f t="shared" si="4"/>
        <v>6.5100000000000005E-2</v>
      </c>
    </row>
    <row r="52" spans="2:8" x14ac:dyDescent="0.25">
      <c r="B52" s="2">
        <f t="shared" si="2"/>
        <v>199</v>
      </c>
      <c r="C52" s="15"/>
      <c r="D52" s="2">
        <v>20</v>
      </c>
      <c r="E52" s="15">
        <v>3</v>
      </c>
      <c r="F52" s="15">
        <v>125</v>
      </c>
      <c r="G52" s="15">
        <f t="shared" si="3"/>
        <v>8.6800000000000002E-2</v>
      </c>
      <c r="H52" s="15">
        <f t="shared" si="4"/>
        <v>0.13020000000000001</v>
      </c>
    </row>
    <row r="53" spans="2:8" x14ac:dyDescent="0.25">
      <c r="B53" s="2">
        <f t="shared" si="2"/>
        <v>200</v>
      </c>
      <c r="C53" s="15"/>
      <c r="D53" s="2">
        <v>18</v>
      </c>
      <c r="E53" s="15">
        <v>3</v>
      </c>
      <c r="F53" s="15">
        <v>125</v>
      </c>
      <c r="G53" s="15">
        <f t="shared" si="3"/>
        <v>7.8100000000000003E-2</v>
      </c>
      <c r="H53" s="15">
        <f t="shared" si="4"/>
        <v>0.11715</v>
      </c>
    </row>
    <row r="54" spans="2:8" x14ac:dyDescent="0.25">
      <c r="B54" s="2">
        <f t="shared" si="2"/>
        <v>201</v>
      </c>
      <c r="C54" s="15"/>
      <c r="D54" s="2">
        <v>21</v>
      </c>
      <c r="E54" s="15">
        <v>3</v>
      </c>
      <c r="F54" s="15">
        <v>125</v>
      </c>
      <c r="G54" s="15">
        <f t="shared" si="3"/>
        <v>9.11E-2</v>
      </c>
      <c r="H54" s="15">
        <f t="shared" si="4"/>
        <v>0.13664999999999999</v>
      </c>
    </row>
    <row r="55" spans="2:8" x14ac:dyDescent="0.25">
      <c r="B55" s="2">
        <f t="shared" si="2"/>
        <v>202</v>
      </c>
      <c r="C55" s="13"/>
      <c r="D55" s="2">
        <v>53</v>
      </c>
      <c r="E55" s="15">
        <v>3</v>
      </c>
      <c r="F55" s="15">
        <v>125</v>
      </c>
      <c r="G55" s="15">
        <f t="shared" si="3"/>
        <v>0.23</v>
      </c>
      <c r="H55" s="15">
        <f t="shared" si="4"/>
        <v>0.34500000000000003</v>
      </c>
    </row>
    <row r="56" spans="2:8" x14ac:dyDescent="0.25">
      <c r="B56" s="2">
        <f t="shared" si="2"/>
        <v>203</v>
      </c>
      <c r="C56" s="13"/>
      <c r="D56" s="2">
        <v>5</v>
      </c>
      <c r="E56" s="15">
        <v>3</v>
      </c>
      <c r="F56" s="15">
        <v>125</v>
      </c>
      <c r="G56" s="15">
        <f t="shared" si="3"/>
        <v>2.1700000000000001E-2</v>
      </c>
      <c r="H56" s="15">
        <f t="shared" si="4"/>
        <v>3.2550000000000003E-2</v>
      </c>
    </row>
    <row r="57" spans="2:8" x14ac:dyDescent="0.25">
      <c r="B57" s="2">
        <f t="shared" si="2"/>
        <v>204</v>
      </c>
      <c r="C57" s="15"/>
      <c r="D57" s="2">
        <v>8</v>
      </c>
      <c r="E57" s="15">
        <v>3</v>
      </c>
      <c r="F57" s="15">
        <v>125</v>
      </c>
      <c r="G57" s="15">
        <f t="shared" si="3"/>
        <v>3.4700000000000002E-2</v>
      </c>
      <c r="H57" s="15">
        <f t="shared" si="4"/>
        <v>5.2049999999999999E-2</v>
      </c>
    </row>
    <row r="58" spans="2:8" x14ac:dyDescent="0.25">
      <c r="B58" s="2">
        <f t="shared" si="2"/>
        <v>205</v>
      </c>
      <c r="C58" s="15"/>
      <c r="D58" s="2">
        <v>3</v>
      </c>
      <c r="E58" s="15">
        <v>3</v>
      </c>
      <c r="F58" s="15">
        <v>125</v>
      </c>
      <c r="G58" s="15">
        <f t="shared" ref="G58" si="5">ROUND(((D58*E58*F58)/86400),4)</f>
        <v>1.2999999999999999E-2</v>
      </c>
      <c r="H58" s="15">
        <f t="shared" ref="H58" si="6">G58*1.5</f>
        <v>1.95E-2</v>
      </c>
    </row>
    <row r="59" spans="2:8" ht="15.75" thickBot="1" x14ac:dyDescent="0.3">
      <c r="B59" s="2">
        <f t="shared" si="2"/>
        <v>206</v>
      </c>
      <c r="C59" s="18"/>
      <c r="D59" s="2">
        <v>2</v>
      </c>
      <c r="E59" s="18">
        <v>3</v>
      </c>
      <c r="F59" s="18">
        <v>125</v>
      </c>
      <c r="G59" s="18">
        <f t="shared" ref="G59" si="7">ROUND(((D59*E59*F59)/86400),4)</f>
        <v>8.6999999999999994E-3</v>
      </c>
      <c r="H59" s="18">
        <f t="shared" ref="H59" si="8">G59*1.5</f>
        <v>1.3049999999999999E-2</v>
      </c>
    </row>
    <row r="60" spans="2:8" ht="15.75" thickBot="1" x14ac:dyDescent="0.3">
      <c r="B60" s="7" t="s">
        <v>6</v>
      </c>
      <c r="C60" s="8"/>
      <c r="D60" s="9">
        <f>SUM(D5:D59)</f>
        <v>463</v>
      </c>
      <c r="E60" s="19" t="s">
        <v>7</v>
      </c>
      <c r="F60" s="19"/>
      <c r="G60" s="10">
        <f>SUM(G5:G59)</f>
        <v>2.0093000000000005</v>
      </c>
      <c r="H60" s="10">
        <f>SUM(H5:H59)</f>
        <v>3.0139499999999999</v>
      </c>
    </row>
  </sheetData>
  <mergeCells count="2">
    <mergeCell ref="E60:F60"/>
    <mergeCell ref="A3:H3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8"/>
  <sheetViews>
    <sheetView tabSelected="1" view="pageBreakPreview" zoomScale="90" zoomScaleNormal="100" zoomScaleSheetLayoutView="90" workbookViewId="0">
      <selection activeCell="N14" sqref="N14"/>
    </sheetView>
  </sheetViews>
  <sheetFormatPr baseColWidth="10" defaultRowHeight="15" x14ac:dyDescent="0.25"/>
  <cols>
    <col min="1" max="1" width="4.42578125" customWidth="1"/>
    <col min="9" max="9" width="5" customWidth="1"/>
  </cols>
  <sheetData>
    <row r="2" spans="2:8" x14ac:dyDescent="0.25">
      <c r="B2" s="20" t="s">
        <v>17</v>
      </c>
      <c r="C2" s="20"/>
      <c r="D2" s="20"/>
      <c r="E2" s="20"/>
      <c r="F2" s="20"/>
      <c r="G2" s="20"/>
      <c r="H2" s="20"/>
    </row>
    <row r="3" spans="2:8" ht="15.75" thickBot="1" x14ac:dyDescent="0.3">
      <c r="B3" s="2"/>
      <c r="C3" s="2"/>
      <c r="D3" s="2"/>
      <c r="E3" s="2"/>
      <c r="F3" s="2"/>
      <c r="G3" s="2"/>
      <c r="H3" s="2"/>
    </row>
    <row r="4" spans="2:8" ht="15.75" thickBot="1" x14ac:dyDescent="0.3">
      <c r="B4" s="3" t="s">
        <v>0</v>
      </c>
      <c r="C4" s="4"/>
      <c r="D4" s="4" t="s">
        <v>1</v>
      </c>
      <c r="E4" s="4" t="s">
        <v>2</v>
      </c>
      <c r="F4" s="4" t="s">
        <v>3</v>
      </c>
      <c r="G4" s="4" t="s">
        <v>4</v>
      </c>
      <c r="H4" s="5" t="s">
        <v>5</v>
      </c>
    </row>
    <row r="5" spans="2:8" x14ac:dyDescent="0.25">
      <c r="B5" s="12">
        <v>68</v>
      </c>
      <c r="C5" s="12"/>
      <c r="D5" s="12">
        <v>4</v>
      </c>
      <c r="E5" s="12">
        <v>3</v>
      </c>
      <c r="F5" s="12">
        <v>125</v>
      </c>
      <c r="G5" s="12">
        <f>ROUND(((D5*E5*F5)/86400),4)</f>
        <v>1.7399999999999999E-2</v>
      </c>
      <c r="H5" s="12">
        <f>G5*1.5</f>
        <v>2.6099999999999998E-2</v>
      </c>
    </row>
    <row r="6" spans="2:8" x14ac:dyDescent="0.25">
      <c r="B6" s="2">
        <v>69</v>
      </c>
      <c r="C6" s="2"/>
      <c r="D6" s="2">
        <v>4</v>
      </c>
      <c r="E6" s="12">
        <v>3</v>
      </c>
      <c r="F6" s="12">
        <v>125</v>
      </c>
      <c r="G6" s="12">
        <f>ROUND(((D6*E6*F6)/86400),4)</f>
        <v>1.7399999999999999E-2</v>
      </c>
      <c r="H6" s="12">
        <f t="shared" ref="H6:H23" si="0">G6*1.5</f>
        <v>2.6099999999999998E-2</v>
      </c>
    </row>
    <row r="7" spans="2:8" x14ac:dyDescent="0.25">
      <c r="B7" s="2">
        <f t="shared" ref="B7:B23" si="1">+B6+1</f>
        <v>70</v>
      </c>
      <c r="C7" s="12"/>
      <c r="D7" s="2">
        <v>2</v>
      </c>
      <c r="E7" s="12">
        <v>3</v>
      </c>
      <c r="F7" s="12">
        <v>125</v>
      </c>
      <c r="G7" s="12">
        <f>ROUND(((D7*E7*F7)/86400),4)</f>
        <v>8.6999999999999994E-3</v>
      </c>
      <c r="H7" s="12">
        <f t="shared" si="0"/>
        <v>1.3049999999999999E-2</v>
      </c>
    </row>
    <row r="8" spans="2:8" x14ac:dyDescent="0.25">
      <c r="B8" s="2">
        <f t="shared" si="1"/>
        <v>71</v>
      </c>
      <c r="C8" s="2"/>
      <c r="D8" s="2">
        <v>6</v>
      </c>
      <c r="E8" s="12">
        <v>3</v>
      </c>
      <c r="F8" s="12">
        <v>125</v>
      </c>
      <c r="G8" s="12">
        <f t="shared" ref="G8:G23" si="2">ROUND(((D8*E8*F8)/86400),4)</f>
        <v>2.5999999999999999E-2</v>
      </c>
      <c r="H8" s="12">
        <f t="shared" si="0"/>
        <v>3.9E-2</v>
      </c>
    </row>
    <row r="9" spans="2:8" x14ac:dyDescent="0.25">
      <c r="B9" s="2">
        <f t="shared" si="1"/>
        <v>72</v>
      </c>
      <c r="C9" s="2"/>
      <c r="D9" s="2">
        <v>4</v>
      </c>
      <c r="E9" s="12">
        <v>3</v>
      </c>
      <c r="F9" s="12">
        <v>125</v>
      </c>
      <c r="G9" s="12">
        <f t="shared" si="2"/>
        <v>1.7399999999999999E-2</v>
      </c>
      <c r="H9" s="12">
        <f t="shared" si="0"/>
        <v>2.6099999999999998E-2</v>
      </c>
    </row>
    <row r="10" spans="2:8" x14ac:dyDescent="0.25">
      <c r="B10" s="2">
        <f t="shared" si="1"/>
        <v>73</v>
      </c>
      <c r="C10" s="2"/>
      <c r="D10" s="2">
        <v>2</v>
      </c>
      <c r="E10" s="12">
        <v>3</v>
      </c>
      <c r="F10" s="12">
        <v>125</v>
      </c>
      <c r="G10" s="12">
        <f t="shared" si="2"/>
        <v>8.6999999999999994E-3</v>
      </c>
      <c r="H10" s="12">
        <f t="shared" si="0"/>
        <v>1.3049999999999999E-2</v>
      </c>
    </row>
    <row r="11" spans="2:8" x14ac:dyDescent="0.25">
      <c r="B11" s="2">
        <f t="shared" si="1"/>
        <v>74</v>
      </c>
      <c r="C11" s="2"/>
      <c r="D11" s="2">
        <v>3</v>
      </c>
      <c r="E11" s="12">
        <v>3</v>
      </c>
      <c r="F11" s="12">
        <v>125</v>
      </c>
      <c r="G11" s="12">
        <f t="shared" si="2"/>
        <v>1.2999999999999999E-2</v>
      </c>
      <c r="H11" s="12">
        <f t="shared" si="0"/>
        <v>1.95E-2</v>
      </c>
    </row>
    <row r="12" spans="2:8" x14ac:dyDescent="0.25">
      <c r="B12" s="2">
        <f t="shared" si="1"/>
        <v>75</v>
      </c>
      <c r="C12" s="2"/>
      <c r="D12" s="2">
        <v>2</v>
      </c>
      <c r="E12" s="12">
        <v>3</v>
      </c>
      <c r="F12" s="12">
        <v>125</v>
      </c>
      <c r="G12" s="12">
        <f t="shared" si="2"/>
        <v>8.6999999999999994E-3</v>
      </c>
      <c r="H12" s="12">
        <f t="shared" si="0"/>
        <v>1.3049999999999999E-2</v>
      </c>
    </row>
    <row r="13" spans="2:8" x14ac:dyDescent="0.25">
      <c r="B13" s="2">
        <v>76</v>
      </c>
      <c r="C13" s="2"/>
      <c r="D13" s="2">
        <v>4</v>
      </c>
      <c r="E13" s="12">
        <v>3</v>
      </c>
      <c r="F13" s="12">
        <v>125</v>
      </c>
      <c r="G13" s="12">
        <f>ROUND(((D13*E13*F13)/86400),4)</f>
        <v>1.7399999999999999E-2</v>
      </c>
      <c r="H13" s="12">
        <f>G13*1.5</f>
        <v>2.6099999999999998E-2</v>
      </c>
    </row>
    <row r="14" spans="2:8" x14ac:dyDescent="0.25">
      <c r="B14" s="2">
        <v>87</v>
      </c>
      <c r="C14" s="2"/>
      <c r="D14" s="2">
        <v>5</v>
      </c>
      <c r="E14" s="12">
        <v>3</v>
      </c>
      <c r="F14" s="12">
        <v>125</v>
      </c>
      <c r="G14" s="12">
        <f t="shared" si="2"/>
        <v>2.1700000000000001E-2</v>
      </c>
      <c r="H14" s="12">
        <f t="shared" si="0"/>
        <v>3.2550000000000003E-2</v>
      </c>
    </row>
    <row r="15" spans="2:8" x14ac:dyDescent="0.25">
      <c r="B15" s="2">
        <v>90</v>
      </c>
      <c r="C15" s="2"/>
      <c r="D15" s="2">
        <v>5</v>
      </c>
      <c r="E15" s="12">
        <v>3</v>
      </c>
      <c r="F15" s="12">
        <v>125</v>
      </c>
      <c r="G15" s="12">
        <f>ROUND(((D15*E15*F15)/86400),4)</f>
        <v>2.1700000000000001E-2</v>
      </c>
      <c r="H15" s="12">
        <f>G15*1.5</f>
        <v>3.2550000000000003E-2</v>
      </c>
    </row>
    <row r="16" spans="2:8" x14ac:dyDescent="0.25">
      <c r="B16" s="2">
        <v>94</v>
      </c>
      <c r="C16" s="2"/>
      <c r="D16" s="2">
        <v>2</v>
      </c>
      <c r="E16" s="12">
        <v>3</v>
      </c>
      <c r="F16" s="12">
        <v>125</v>
      </c>
      <c r="G16" s="12">
        <f>ROUND(((D16*E16*F16)/86400),4)</f>
        <v>8.6999999999999994E-3</v>
      </c>
      <c r="H16" s="12">
        <f>G16*1.5</f>
        <v>1.3049999999999999E-2</v>
      </c>
    </row>
    <row r="17" spans="2:8" x14ac:dyDescent="0.25">
      <c r="B17" s="2">
        <v>99</v>
      </c>
      <c r="C17" s="2"/>
      <c r="D17" s="2">
        <v>3</v>
      </c>
      <c r="E17" s="12">
        <v>3</v>
      </c>
      <c r="F17" s="12">
        <v>125</v>
      </c>
      <c r="G17" s="12">
        <f t="shared" si="2"/>
        <v>1.2999999999999999E-2</v>
      </c>
      <c r="H17" s="12">
        <f t="shared" si="0"/>
        <v>1.95E-2</v>
      </c>
    </row>
    <row r="18" spans="2:8" x14ac:dyDescent="0.25">
      <c r="B18" s="2">
        <v>101</v>
      </c>
      <c r="C18" s="2"/>
      <c r="D18" s="2">
        <v>2</v>
      </c>
      <c r="E18" s="12">
        <v>3</v>
      </c>
      <c r="F18" s="12">
        <v>125</v>
      </c>
      <c r="G18" s="12">
        <f t="shared" si="2"/>
        <v>8.6999999999999994E-3</v>
      </c>
      <c r="H18" s="12">
        <f t="shared" si="0"/>
        <v>1.3049999999999999E-2</v>
      </c>
    </row>
    <row r="19" spans="2:8" x14ac:dyDescent="0.25">
      <c r="B19" s="2">
        <f t="shared" si="1"/>
        <v>102</v>
      </c>
      <c r="C19" s="2"/>
      <c r="D19" s="2">
        <v>1</v>
      </c>
      <c r="E19" s="12">
        <v>3</v>
      </c>
      <c r="F19" s="12">
        <v>125</v>
      </c>
      <c r="G19" s="12">
        <f t="shared" si="2"/>
        <v>4.3E-3</v>
      </c>
      <c r="H19" s="12">
        <f t="shared" si="0"/>
        <v>6.45E-3</v>
      </c>
    </row>
    <row r="20" spans="2:8" x14ac:dyDescent="0.25">
      <c r="B20" s="2">
        <f t="shared" si="1"/>
        <v>103</v>
      </c>
      <c r="C20" s="2"/>
      <c r="D20" s="2">
        <v>1</v>
      </c>
      <c r="E20" s="12">
        <v>3</v>
      </c>
      <c r="F20" s="12">
        <v>125</v>
      </c>
      <c r="G20" s="12">
        <f t="shared" si="2"/>
        <v>4.3E-3</v>
      </c>
      <c r="H20" s="12">
        <f t="shared" si="0"/>
        <v>6.45E-3</v>
      </c>
    </row>
    <row r="21" spans="2:8" x14ac:dyDescent="0.25">
      <c r="B21" s="2">
        <f t="shared" si="1"/>
        <v>104</v>
      </c>
      <c r="C21" s="2"/>
      <c r="D21" s="2">
        <v>1</v>
      </c>
      <c r="E21" s="12">
        <v>3</v>
      </c>
      <c r="F21" s="12">
        <v>125</v>
      </c>
      <c r="G21" s="12">
        <f t="shared" si="2"/>
        <v>4.3E-3</v>
      </c>
      <c r="H21" s="12">
        <f t="shared" si="0"/>
        <v>6.45E-3</v>
      </c>
    </row>
    <row r="22" spans="2:8" x14ac:dyDescent="0.25">
      <c r="B22" s="2">
        <f t="shared" si="1"/>
        <v>105</v>
      </c>
      <c r="C22" s="2"/>
      <c r="D22" s="2">
        <v>2</v>
      </c>
      <c r="E22" s="12">
        <v>3</v>
      </c>
      <c r="F22" s="12">
        <v>125</v>
      </c>
      <c r="G22" s="12">
        <f t="shared" si="2"/>
        <v>8.6999999999999994E-3</v>
      </c>
      <c r="H22" s="12">
        <f t="shared" si="0"/>
        <v>1.3049999999999999E-2</v>
      </c>
    </row>
    <row r="23" spans="2:8" ht="15.75" thickBot="1" x14ac:dyDescent="0.3">
      <c r="B23" s="2">
        <f t="shared" si="1"/>
        <v>106</v>
      </c>
      <c r="C23" s="2"/>
      <c r="D23" s="2">
        <v>1</v>
      </c>
      <c r="E23" s="12">
        <v>3</v>
      </c>
      <c r="F23" s="12">
        <v>125</v>
      </c>
      <c r="G23" s="12">
        <f t="shared" si="2"/>
        <v>4.3E-3</v>
      </c>
      <c r="H23" s="12">
        <f t="shared" si="0"/>
        <v>6.45E-3</v>
      </c>
    </row>
    <row r="24" spans="2:8" ht="15.75" thickBot="1" x14ac:dyDescent="0.3">
      <c r="B24" s="6" t="s">
        <v>6</v>
      </c>
      <c r="C24" s="6"/>
      <c r="D24" s="9">
        <f>SUM(D5:D23)</f>
        <v>54</v>
      </c>
      <c r="E24" s="19" t="s">
        <v>7</v>
      </c>
      <c r="F24" s="19"/>
      <c r="G24" s="10">
        <f>SUM(G5:G23)</f>
        <v>0.23439999999999997</v>
      </c>
      <c r="H24" s="10">
        <f>SUM(H5:H23)</f>
        <v>0.35160000000000008</v>
      </c>
    </row>
    <row r="26" spans="2:8" x14ac:dyDescent="0.25">
      <c r="B26" s="20" t="s">
        <v>10</v>
      </c>
      <c r="C26" s="20"/>
      <c r="D26" s="20"/>
      <c r="E26" s="20"/>
      <c r="F26" s="20"/>
      <c r="G26" s="20"/>
      <c r="H26" s="20"/>
    </row>
    <row r="27" spans="2:8" ht="15.75" thickBot="1" x14ac:dyDescent="0.3">
      <c r="B27" s="2"/>
      <c r="C27" s="2"/>
      <c r="D27" s="2"/>
      <c r="E27" s="2"/>
      <c r="F27" s="2"/>
      <c r="G27" s="2"/>
      <c r="H27" s="2"/>
    </row>
    <row r="28" spans="2:8" ht="15.75" thickBot="1" x14ac:dyDescent="0.3">
      <c r="B28" s="3" t="s">
        <v>0</v>
      </c>
      <c r="C28" s="4"/>
      <c r="D28" s="4" t="s">
        <v>1</v>
      </c>
      <c r="E28" s="4" t="s">
        <v>2</v>
      </c>
      <c r="F28" s="4" t="s">
        <v>3</v>
      </c>
      <c r="G28" s="4" t="s">
        <v>4</v>
      </c>
      <c r="H28" s="5" t="s">
        <v>5</v>
      </c>
    </row>
    <row r="29" spans="2:8" x14ac:dyDescent="0.25">
      <c r="B29" s="12">
        <v>107</v>
      </c>
      <c r="C29" s="12"/>
      <c r="D29" s="12">
        <v>1</v>
      </c>
      <c r="E29" s="12">
        <v>3</v>
      </c>
      <c r="F29" s="12">
        <v>125</v>
      </c>
      <c r="G29" s="12">
        <f>ROUND(((D29*E29*F29)/86400),4)</f>
        <v>4.3E-3</v>
      </c>
      <c r="H29" s="12">
        <f>G29*1.5</f>
        <v>6.45E-3</v>
      </c>
    </row>
    <row r="30" spans="2:8" x14ac:dyDescent="0.25">
      <c r="B30" s="2">
        <v>110</v>
      </c>
      <c r="C30" s="2"/>
      <c r="D30" s="2">
        <v>1</v>
      </c>
      <c r="E30" s="12">
        <v>3</v>
      </c>
      <c r="F30" s="12">
        <v>125</v>
      </c>
      <c r="G30" s="12">
        <f>ROUND(((D30*E30*F30)/86400),4)</f>
        <v>4.3E-3</v>
      </c>
      <c r="H30" s="12">
        <f t="shared" ref="H30:H39" si="3">G30*1.5</f>
        <v>6.45E-3</v>
      </c>
    </row>
    <row r="31" spans="2:8" x14ac:dyDescent="0.25">
      <c r="B31" s="2">
        <v>115</v>
      </c>
      <c r="C31" s="12"/>
      <c r="D31" s="2">
        <v>1</v>
      </c>
      <c r="E31" s="12">
        <v>3</v>
      </c>
      <c r="F31" s="12">
        <v>125</v>
      </c>
      <c r="G31" s="12">
        <f>ROUND(((D31*E31*F31)/86400),4)</f>
        <v>4.3E-3</v>
      </c>
      <c r="H31" s="12">
        <f t="shared" si="3"/>
        <v>6.45E-3</v>
      </c>
    </row>
    <row r="32" spans="2:8" x14ac:dyDescent="0.25">
      <c r="B32" s="2">
        <f t="shared" ref="B32:B55" si="4">+B31+1</f>
        <v>116</v>
      </c>
      <c r="C32" s="2"/>
      <c r="D32" s="2">
        <v>2</v>
      </c>
      <c r="E32" s="12">
        <v>3</v>
      </c>
      <c r="F32" s="12">
        <v>125</v>
      </c>
      <c r="G32" s="12">
        <f t="shared" ref="G32:G39" si="5">ROUND(((D32*E32*F32)/86400),4)</f>
        <v>8.6999999999999994E-3</v>
      </c>
      <c r="H32" s="12">
        <f t="shared" si="3"/>
        <v>1.3049999999999999E-2</v>
      </c>
    </row>
    <row r="33" spans="2:8" x14ac:dyDescent="0.25">
      <c r="B33" s="2">
        <f t="shared" si="4"/>
        <v>117</v>
      </c>
      <c r="C33" s="2"/>
      <c r="D33" s="2">
        <v>1</v>
      </c>
      <c r="E33" s="12">
        <v>3</v>
      </c>
      <c r="F33" s="12">
        <v>125</v>
      </c>
      <c r="G33" s="12">
        <f t="shared" si="5"/>
        <v>4.3E-3</v>
      </c>
      <c r="H33" s="12">
        <f t="shared" si="3"/>
        <v>6.45E-3</v>
      </c>
    </row>
    <row r="34" spans="2:8" x14ac:dyDescent="0.25">
      <c r="B34" s="2">
        <f t="shared" si="4"/>
        <v>118</v>
      </c>
      <c r="C34" s="2"/>
      <c r="D34" s="2">
        <v>0</v>
      </c>
      <c r="E34" s="12">
        <v>3</v>
      </c>
      <c r="F34" s="12">
        <v>125</v>
      </c>
      <c r="G34" s="12">
        <f t="shared" si="5"/>
        <v>0</v>
      </c>
      <c r="H34" s="12">
        <f t="shared" si="3"/>
        <v>0</v>
      </c>
    </row>
    <row r="35" spans="2:8" x14ac:dyDescent="0.25">
      <c r="B35" s="2">
        <v>124</v>
      </c>
      <c r="C35" s="2"/>
      <c r="D35" s="2">
        <v>5</v>
      </c>
      <c r="E35" s="12">
        <v>3</v>
      </c>
      <c r="F35" s="12">
        <v>125</v>
      </c>
      <c r="G35" s="12">
        <f t="shared" si="5"/>
        <v>2.1700000000000001E-2</v>
      </c>
      <c r="H35" s="12">
        <f t="shared" si="3"/>
        <v>3.2550000000000003E-2</v>
      </c>
    </row>
    <row r="36" spans="2:8" x14ac:dyDescent="0.25">
      <c r="B36" s="2">
        <f t="shared" si="4"/>
        <v>125</v>
      </c>
      <c r="C36" s="2"/>
      <c r="D36" s="2">
        <v>3</v>
      </c>
      <c r="E36" s="12">
        <v>3</v>
      </c>
      <c r="F36" s="12">
        <v>125</v>
      </c>
      <c r="G36" s="12">
        <f t="shared" si="5"/>
        <v>1.2999999999999999E-2</v>
      </c>
      <c r="H36" s="12">
        <f t="shared" si="3"/>
        <v>1.95E-2</v>
      </c>
    </row>
    <row r="37" spans="2:8" x14ac:dyDescent="0.25">
      <c r="B37" s="2">
        <f>+B36+1</f>
        <v>126</v>
      </c>
      <c r="C37" s="2"/>
      <c r="D37" s="2">
        <v>4</v>
      </c>
      <c r="E37" s="12">
        <v>3</v>
      </c>
      <c r="F37" s="12">
        <v>125</v>
      </c>
      <c r="G37" s="12">
        <f t="shared" si="5"/>
        <v>1.7399999999999999E-2</v>
      </c>
      <c r="H37" s="12">
        <f t="shared" si="3"/>
        <v>2.6099999999999998E-2</v>
      </c>
    </row>
    <row r="38" spans="2:8" x14ac:dyDescent="0.25">
      <c r="B38" s="2">
        <v>128</v>
      </c>
      <c r="C38" s="2"/>
      <c r="D38" s="2">
        <v>4</v>
      </c>
      <c r="E38" s="12">
        <v>3</v>
      </c>
      <c r="F38" s="12">
        <v>125</v>
      </c>
      <c r="G38" s="12">
        <f t="shared" si="5"/>
        <v>1.7399999999999999E-2</v>
      </c>
      <c r="H38" s="12">
        <f t="shared" si="3"/>
        <v>2.6099999999999998E-2</v>
      </c>
    </row>
    <row r="39" spans="2:8" x14ac:dyDescent="0.25">
      <c r="B39" s="2">
        <f>+B38+1</f>
        <v>129</v>
      </c>
      <c r="C39" s="2"/>
      <c r="D39" s="2">
        <v>1</v>
      </c>
      <c r="E39" s="12">
        <v>3</v>
      </c>
      <c r="F39" s="12">
        <v>125</v>
      </c>
      <c r="G39" s="12">
        <f t="shared" si="5"/>
        <v>4.3E-3</v>
      </c>
      <c r="H39" s="12">
        <f t="shared" si="3"/>
        <v>6.45E-3</v>
      </c>
    </row>
    <row r="40" spans="2:8" x14ac:dyDescent="0.25">
      <c r="B40" s="2">
        <v>131</v>
      </c>
      <c r="C40" s="2"/>
      <c r="D40" s="2">
        <v>2</v>
      </c>
      <c r="E40" s="12">
        <v>3</v>
      </c>
      <c r="F40" s="12">
        <v>125</v>
      </c>
      <c r="G40" s="12">
        <f t="shared" ref="G40:G55" si="6">ROUND(((D40*E40*F40)/86400),4)</f>
        <v>8.6999999999999994E-3</v>
      </c>
      <c r="H40" s="12">
        <f t="shared" ref="H40:H55" si="7">G40*1.5</f>
        <v>1.3049999999999999E-2</v>
      </c>
    </row>
    <row r="41" spans="2:8" x14ac:dyDescent="0.25">
      <c r="B41" s="2">
        <v>135</v>
      </c>
      <c r="C41" s="2"/>
      <c r="D41" s="2">
        <v>2</v>
      </c>
      <c r="E41" s="12">
        <v>3</v>
      </c>
      <c r="F41" s="12">
        <v>125</v>
      </c>
      <c r="G41" s="12">
        <f t="shared" si="6"/>
        <v>8.6999999999999994E-3</v>
      </c>
      <c r="H41" s="12">
        <f t="shared" si="7"/>
        <v>1.3049999999999999E-2</v>
      </c>
    </row>
    <row r="42" spans="2:8" x14ac:dyDescent="0.25">
      <c r="B42" s="2">
        <v>136</v>
      </c>
      <c r="C42" s="2"/>
      <c r="D42" s="2">
        <v>1</v>
      </c>
      <c r="E42" s="12">
        <v>3</v>
      </c>
      <c r="F42" s="12">
        <v>125</v>
      </c>
      <c r="G42" s="12">
        <f t="shared" si="6"/>
        <v>4.3E-3</v>
      </c>
      <c r="H42" s="12">
        <f t="shared" si="7"/>
        <v>6.45E-3</v>
      </c>
    </row>
    <row r="43" spans="2:8" x14ac:dyDescent="0.25">
      <c r="B43" s="2">
        <v>137</v>
      </c>
      <c r="C43" s="2"/>
      <c r="D43" s="2">
        <v>2</v>
      </c>
      <c r="E43" s="12">
        <v>3</v>
      </c>
      <c r="F43" s="12">
        <v>125</v>
      </c>
      <c r="G43" s="12">
        <f t="shared" si="6"/>
        <v>8.6999999999999994E-3</v>
      </c>
      <c r="H43" s="12">
        <f t="shared" si="7"/>
        <v>1.3049999999999999E-2</v>
      </c>
    </row>
    <row r="44" spans="2:8" x14ac:dyDescent="0.25">
      <c r="B44" s="2">
        <v>138</v>
      </c>
      <c r="C44" s="2"/>
      <c r="D44" s="2">
        <v>2</v>
      </c>
      <c r="E44" s="12">
        <v>3</v>
      </c>
      <c r="F44" s="12">
        <v>125</v>
      </c>
      <c r="G44" s="12">
        <f t="shared" si="6"/>
        <v>8.6999999999999994E-3</v>
      </c>
      <c r="H44" s="12">
        <f t="shared" si="7"/>
        <v>1.3049999999999999E-2</v>
      </c>
    </row>
    <row r="45" spans="2:8" x14ac:dyDescent="0.25">
      <c r="B45" s="2">
        <f t="shared" si="4"/>
        <v>139</v>
      </c>
      <c r="C45" s="2"/>
      <c r="D45" s="2">
        <v>3</v>
      </c>
      <c r="E45" s="12">
        <v>3</v>
      </c>
      <c r="F45" s="12">
        <v>125</v>
      </c>
      <c r="G45" s="12">
        <f t="shared" si="6"/>
        <v>1.2999999999999999E-2</v>
      </c>
      <c r="H45" s="12">
        <f t="shared" si="7"/>
        <v>1.95E-2</v>
      </c>
    </row>
    <row r="46" spans="2:8" x14ac:dyDescent="0.25">
      <c r="B46" s="2">
        <v>141</v>
      </c>
      <c r="C46" s="2"/>
      <c r="D46" s="2">
        <v>4</v>
      </c>
      <c r="E46" s="12">
        <v>3</v>
      </c>
      <c r="F46" s="12">
        <v>125</v>
      </c>
      <c r="G46" s="12">
        <f t="shared" si="6"/>
        <v>1.7399999999999999E-2</v>
      </c>
      <c r="H46" s="12">
        <f t="shared" si="7"/>
        <v>2.6099999999999998E-2</v>
      </c>
    </row>
    <row r="47" spans="2:8" x14ac:dyDescent="0.25">
      <c r="B47" s="2">
        <f t="shared" si="4"/>
        <v>142</v>
      </c>
      <c r="C47" s="2"/>
      <c r="D47" s="2">
        <v>2</v>
      </c>
      <c r="E47" s="12">
        <v>3</v>
      </c>
      <c r="F47" s="12">
        <v>125</v>
      </c>
      <c r="G47" s="12">
        <f t="shared" si="6"/>
        <v>8.6999999999999994E-3</v>
      </c>
      <c r="H47" s="12">
        <f t="shared" si="7"/>
        <v>1.3049999999999999E-2</v>
      </c>
    </row>
    <row r="48" spans="2:8" x14ac:dyDescent="0.25">
      <c r="B48" s="2">
        <f t="shared" si="4"/>
        <v>143</v>
      </c>
      <c r="C48" s="2"/>
      <c r="D48" s="2">
        <v>4</v>
      </c>
      <c r="E48" s="12">
        <v>3</v>
      </c>
      <c r="F48" s="12">
        <v>125</v>
      </c>
      <c r="G48" s="12">
        <f t="shared" si="6"/>
        <v>1.7399999999999999E-2</v>
      </c>
      <c r="H48" s="12">
        <f t="shared" si="7"/>
        <v>2.6099999999999998E-2</v>
      </c>
    </row>
    <row r="49" spans="2:8" x14ac:dyDescent="0.25">
      <c r="B49" s="2">
        <f t="shared" si="4"/>
        <v>144</v>
      </c>
      <c r="C49" s="2"/>
      <c r="D49" s="2">
        <v>4</v>
      </c>
      <c r="E49" s="12">
        <v>3</v>
      </c>
      <c r="F49" s="12">
        <v>125</v>
      </c>
      <c r="G49" s="12">
        <f t="shared" si="6"/>
        <v>1.7399999999999999E-2</v>
      </c>
      <c r="H49" s="12">
        <f t="shared" si="7"/>
        <v>2.6099999999999998E-2</v>
      </c>
    </row>
    <row r="50" spans="2:8" x14ac:dyDescent="0.25">
      <c r="B50" s="2">
        <f t="shared" si="4"/>
        <v>145</v>
      </c>
      <c r="C50" s="2"/>
      <c r="D50" s="2">
        <v>4</v>
      </c>
      <c r="E50" s="12">
        <v>3</v>
      </c>
      <c r="F50" s="12">
        <v>125</v>
      </c>
      <c r="G50" s="12">
        <f t="shared" si="6"/>
        <v>1.7399999999999999E-2</v>
      </c>
      <c r="H50" s="12">
        <f t="shared" si="7"/>
        <v>2.6099999999999998E-2</v>
      </c>
    </row>
    <row r="51" spans="2:8" x14ac:dyDescent="0.25">
      <c r="B51" s="2">
        <f t="shared" si="4"/>
        <v>146</v>
      </c>
      <c r="C51" s="2"/>
      <c r="D51" s="2">
        <v>2</v>
      </c>
      <c r="E51" s="12">
        <v>3</v>
      </c>
      <c r="F51" s="12">
        <v>125</v>
      </c>
      <c r="G51" s="12">
        <f t="shared" si="6"/>
        <v>8.6999999999999994E-3</v>
      </c>
      <c r="H51" s="12">
        <f t="shared" si="7"/>
        <v>1.3049999999999999E-2</v>
      </c>
    </row>
    <row r="52" spans="2:8" x14ac:dyDescent="0.25">
      <c r="B52" s="2">
        <f t="shared" si="4"/>
        <v>147</v>
      </c>
      <c r="C52" s="2"/>
      <c r="D52" s="2">
        <v>2</v>
      </c>
      <c r="E52" s="12">
        <v>3</v>
      </c>
      <c r="F52" s="12">
        <v>125</v>
      </c>
      <c r="G52" s="12">
        <f t="shared" si="6"/>
        <v>8.6999999999999994E-3</v>
      </c>
      <c r="H52" s="12">
        <f t="shared" si="7"/>
        <v>1.3049999999999999E-2</v>
      </c>
    </row>
    <row r="53" spans="2:8" x14ac:dyDescent="0.25">
      <c r="B53" s="2">
        <f t="shared" si="4"/>
        <v>148</v>
      </c>
      <c r="C53" s="2"/>
      <c r="D53" s="2">
        <v>1</v>
      </c>
      <c r="E53" s="12">
        <v>3</v>
      </c>
      <c r="F53" s="12">
        <v>125</v>
      </c>
      <c r="G53" s="12">
        <f t="shared" si="6"/>
        <v>4.3E-3</v>
      </c>
      <c r="H53" s="12">
        <f t="shared" si="7"/>
        <v>6.45E-3</v>
      </c>
    </row>
    <row r="54" spans="2:8" x14ac:dyDescent="0.25">
      <c r="B54" s="2">
        <f t="shared" si="4"/>
        <v>149</v>
      </c>
      <c r="C54" s="2"/>
      <c r="D54" s="2">
        <v>1</v>
      </c>
      <c r="E54" s="12">
        <v>3</v>
      </c>
      <c r="F54" s="12">
        <v>125</v>
      </c>
      <c r="G54" s="12">
        <f t="shared" si="6"/>
        <v>4.3E-3</v>
      </c>
      <c r="H54" s="12">
        <f t="shared" si="7"/>
        <v>6.45E-3</v>
      </c>
    </row>
    <row r="55" spans="2:8" ht="15.75" thickBot="1" x14ac:dyDescent="0.3">
      <c r="B55" s="2">
        <f t="shared" si="4"/>
        <v>150</v>
      </c>
      <c r="C55" s="2"/>
      <c r="D55" s="2">
        <v>5</v>
      </c>
      <c r="E55" s="12">
        <v>3</v>
      </c>
      <c r="F55" s="12">
        <v>125</v>
      </c>
      <c r="G55" s="12">
        <f t="shared" si="6"/>
        <v>2.1700000000000001E-2</v>
      </c>
      <c r="H55" s="12">
        <f t="shared" si="7"/>
        <v>3.2550000000000003E-2</v>
      </c>
    </row>
    <row r="56" spans="2:8" ht="15.75" thickBot="1" x14ac:dyDescent="0.3">
      <c r="B56" s="6" t="s">
        <v>6</v>
      </c>
      <c r="C56" s="6"/>
      <c r="D56" s="9">
        <f>SUM(D29:D55)</f>
        <v>64</v>
      </c>
      <c r="E56" s="19" t="s">
        <v>7</v>
      </c>
      <c r="F56" s="19"/>
      <c r="G56" s="10">
        <f>SUM(G29:G49)</f>
        <v>0.2127</v>
      </c>
      <c r="H56" s="10">
        <f>SUM(H29:H49)</f>
        <v>0.31905000000000006</v>
      </c>
    </row>
    <row r="57" spans="2:8" x14ac:dyDescent="0.25">
      <c r="D57" s="14"/>
    </row>
    <row r="58" spans="2:8" x14ac:dyDescent="0.25">
      <c r="D58">
        <f>+D56+D24</f>
        <v>118</v>
      </c>
    </row>
  </sheetData>
  <mergeCells count="4">
    <mergeCell ref="B2:H2"/>
    <mergeCell ref="E24:F24"/>
    <mergeCell ref="B26:H26"/>
    <mergeCell ref="E56:F56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ZONA 1</vt:lpstr>
      <vt:lpstr>ZONA 2 DE ALTA</vt:lpstr>
      <vt:lpstr>ZONA 2 BAJA EST.MET</vt:lpstr>
      <vt:lpstr>ZONA 3 AMPLIACION EL MANZANO</vt:lpstr>
      <vt:lpstr>'ZONA 1'!Área_de_impresión</vt:lpstr>
      <vt:lpstr>'ZONA 2 BAJA EST.MET'!Área_de_impresión</vt:lpstr>
      <vt:lpstr>'ZONA 2 DE ALTA'!Área_de_impresión</vt:lpstr>
      <vt:lpstr>'ZONA 3 AMPLIACION EL MANZANO'!Área_de_impresión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Caro</dc:creator>
  <cp:lastModifiedBy>Joey-pc</cp:lastModifiedBy>
  <cp:lastPrinted>2021-06-11T20:41:36Z</cp:lastPrinted>
  <dcterms:created xsi:type="dcterms:W3CDTF">2020-04-11T16:31:58Z</dcterms:created>
  <dcterms:modified xsi:type="dcterms:W3CDTF">2021-06-11T20:41:53Z</dcterms:modified>
</cp:coreProperties>
</file>